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jklijn CO2" sheetId="1" r:id="rId1"/>
    <sheet name="Formule CO2-HCO3" sheetId="2" r:id="rId2"/>
  </sheets>
  <definedNames/>
  <calcPr fullCalcOnLoad="1"/>
</workbook>
</file>

<file path=xl/sharedStrings.xml><?xml version="1.0" encoding="utf-8"?>
<sst xmlns="http://schemas.openxmlformats.org/spreadsheetml/2006/main" count="36" uniqueCount="27">
  <si>
    <t>ijklijn TIC</t>
  </si>
  <si>
    <t>nr</t>
  </si>
  <si>
    <t>nmol</t>
  </si>
  <si>
    <t>opp.</t>
  </si>
  <si>
    <t>rechte door 0</t>
  </si>
  <si>
    <r>
      <t>R</t>
    </r>
    <r>
      <rPr>
        <vertAlign val="superscript"/>
        <sz val="10"/>
        <color indexed="8"/>
        <rFont val="Arial"/>
        <family val="2"/>
      </rPr>
      <t xml:space="preserve">2 </t>
    </r>
    <r>
      <rPr>
        <sz val="10"/>
        <color indexed="8"/>
        <rFont val="Arial"/>
        <family val="2"/>
      </rPr>
      <t>=</t>
    </r>
  </si>
  <si>
    <t>opp</t>
  </si>
  <si>
    <t>Alleen K1 gebruikt!!!</t>
  </si>
  <si>
    <r>
      <t>20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C</t>
    </r>
  </si>
  <si>
    <t>35 psu</t>
  </si>
  <si>
    <t>Fresh water</t>
  </si>
  <si>
    <t>Sea water</t>
  </si>
  <si>
    <t>ml monster</t>
  </si>
  <si>
    <r>
      <t xml:space="preserve">conc </t>
    </r>
    <r>
      <rPr>
        <i/>
        <sz val="10"/>
        <rFont val="Arial"/>
        <family val="2"/>
      </rPr>
      <t>(umol/l)</t>
    </r>
  </si>
  <si>
    <t>pH</t>
  </si>
  <si>
    <t>TIC</t>
  </si>
  <si>
    <t>HCO3/CO2</t>
  </si>
  <si>
    <t>CO2</t>
  </si>
  <si>
    <t>HCO3</t>
  </si>
  <si>
    <t>Eind nmol</t>
  </si>
  <si>
    <t>Verschil</t>
  </si>
  <si>
    <t>verschil/nmol</t>
  </si>
  <si>
    <t>Per meting</t>
  </si>
  <si>
    <t>nmol corr</t>
  </si>
  <si>
    <t>corfac</t>
  </si>
  <si>
    <t>Correctie tot</t>
  </si>
  <si>
    <t># metingen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</si>
</sst>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000"/>
    <numFmt numFmtId="175" formatCode="0.000000"/>
    <numFmt numFmtId="176" formatCode="0.00000"/>
    <numFmt numFmtId="177" formatCode="0.0000"/>
  </numFmts>
  <fonts count="14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.25"/>
      <name val="Arial"/>
      <family val="0"/>
    </font>
    <font>
      <sz val="8"/>
      <name val="Arial"/>
      <family val="0"/>
    </font>
    <font>
      <b/>
      <sz val="9.75"/>
      <name val="Arial"/>
      <family val="0"/>
    </font>
    <font>
      <b/>
      <sz val="8.25"/>
      <name val="Arial"/>
      <family val="0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right"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0" fillId="3" borderId="16" xfId="0" applyFill="1" applyBorder="1" applyAlignment="1">
      <alignment horizontal="righ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" fontId="0" fillId="3" borderId="16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72" fontId="0" fillId="3" borderId="16" xfId="0" applyNumberFormat="1" applyFill="1" applyBorder="1" applyAlignment="1" applyProtection="1">
      <alignment horizontal="center"/>
      <protection/>
    </xf>
    <xf numFmtId="172" fontId="0" fillId="3" borderId="19" xfId="0" applyNumberFormat="1" applyFill="1" applyBorder="1" applyAlignment="1" applyProtection="1">
      <alignment horizontal="center"/>
      <protection/>
    </xf>
    <xf numFmtId="2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2" fontId="0" fillId="2" borderId="0" xfId="0" applyNumberFormat="1" applyFill="1" applyAlignment="1">
      <alignment horizontal="right"/>
    </xf>
    <xf numFmtId="173" fontId="0" fillId="2" borderId="0" xfId="0" applyNumberFormat="1" applyFill="1" applyAlignment="1">
      <alignment horizontal="right"/>
    </xf>
    <xf numFmtId="0" fontId="1" fillId="2" borderId="0" xfId="0" applyFont="1" applyFill="1" applyAlignment="1">
      <alignment horizontal="right"/>
    </xf>
    <xf numFmtId="2" fontId="0" fillId="3" borderId="16" xfId="0" applyNumberFormat="1" applyFill="1" applyBorder="1" applyAlignment="1" applyProtection="1">
      <alignment horizontal="center"/>
      <protection/>
    </xf>
    <xf numFmtId="2" fontId="0" fillId="3" borderId="14" xfId="0" applyNumberForma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 horizontal="center"/>
      <protection/>
    </xf>
    <xf numFmtId="0" fontId="0" fillId="4" borderId="14" xfId="0" applyFill="1" applyBorder="1" applyAlignment="1" applyProtection="1">
      <alignment horizontal="center"/>
      <protection/>
    </xf>
    <xf numFmtId="0" fontId="0" fillId="5" borderId="0" xfId="0" applyFill="1" applyAlignment="1" applyProtection="1">
      <alignment/>
      <protection/>
    </xf>
    <xf numFmtId="0" fontId="10" fillId="4" borderId="12" xfId="0" applyFont="1" applyFill="1" applyBorder="1" applyAlignment="1" applyProtection="1">
      <alignment horizontal="left"/>
      <protection/>
    </xf>
    <xf numFmtId="172" fontId="1" fillId="4" borderId="13" xfId="0" applyNumberFormat="1" applyFont="1" applyFill="1" applyBorder="1" applyAlignment="1" applyProtection="1">
      <alignment horizontal="center"/>
      <protection/>
    </xf>
    <xf numFmtId="0" fontId="0" fillId="4" borderId="13" xfId="0" applyFill="1" applyBorder="1" applyAlignment="1" applyProtection="1">
      <alignment/>
      <protection/>
    </xf>
    <xf numFmtId="0" fontId="1" fillId="4" borderId="13" xfId="0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 horizontal="center"/>
      <protection/>
    </xf>
    <xf numFmtId="0" fontId="10" fillId="4" borderId="15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center"/>
      <protection/>
    </xf>
    <xf numFmtId="172" fontId="1" fillId="4" borderId="0" xfId="0" applyNumberFormat="1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left"/>
      <protection/>
    </xf>
    <xf numFmtId="172" fontId="0" fillId="4" borderId="0" xfId="0" applyNumberFormat="1" applyFill="1" applyBorder="1" applyAlignment="1" applyProtection="1">
      <alignment horizontal="center"/>
      <protection/>
    </xf>
    <xf numFmtId="0" fontId="0" fillId="4" borderId="16" xfId="0" applyFill="1" applyBorder="1" applyAlignment="1" applyProtection="1">
      <alignment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16" xfId="0" applyFont="1" applyFill="1" applyBorder="1" applyAlignment="1" applyProtection="1">
      <alignment horizontal="center"/>
      <protection/>
    </xf>
    <xf numFmtId="0" fontId="1" fillId="4" borderId="15" xfId="0" applyFont="1" applyFill="1" applyBorder="1" applyAlignment="1" applyProtection="1">
      <alignment horizont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6" borderId="17" xfId="0" applyFont="1" applyFill="1" applyBorder="1" applyAlignment="1" applyProtection="1">
      <alignment horizontal="center"/>
      <protection/>
    </xf>
    <xf numFmtId="0" fontId="1" fillId="6" borderId="18" xfId="0" applyFont="1" applyFill="1" applyBorder="1" applyAlignment="1" applyProtection="1">
      <alignment horizontal="center"/>
      <protection/>
    </xf>
    <xf numFmtId="0" fontId="1" fillId="6" borderId="19" xfId="0" applyFont="1" applyFill="1" applyBorder="1" applyAlignment="1" applyProtection="1">
      <alignment horizontal="center"/>
      <protection/>
    </xf>
    <xf numFmtId="0" fontId="1" fillId="4" borderId="17" xfId="0" applyFont="1" applyFill="1" applyBorder="1" applyAlignment="1" applyProtection="1">
      <alignment horizontal="center"/>
      <protection/>
    </xf>
    <xf numFmtId="0" fontId="1" fillId="4" borderId="18" xfId="0" applyFont="1" applyFill="1" applyBorder="1" applyAlignment="1" applyProtection="1">
      <alignment horizontal="center"/>
      <protection/>
    </xf>
    <xf numFmtId="172" fontId="1" fillId="4" borderId="18" xfId="0" applyNumberFormat="1" applyFont="1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/>
      <protection/>
    </xf>
    <xf numFmtId="0" fontId="1" fillId="4" borderId="19" xfId="0" applyFont="1" applyFill="1" applyBorder="1" applyAlignment="1" applyProtection="1">
      <alignment horizontal="center"/>
      <protection/>
    </xf>
    <xf numFmtId="0" fontId="1" fillId="3" borderId="12" xfId="0" applyFon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 horizontal="center"/>
      <protection/>
    </xf>
    <xf numFmtId="2" fontId="0" fillId="3" borderId="16" xfId="0" applyNumberFormat="1" applyFont="1" applyFill="1" applyBorder="1" applyAlignment="1" applyProtection="1">
      <alignment/>
      <protection/>
    </xf>
    <xf numFmtId="172" fontId="0" fillId="3" borderId="13" xfId="0" applyNumberFormat="1" applyFill="1" applyBorder="1" applyAlignment="1" applyProtection="1">
      <alignment horizontal="center"/>
      <protection/>
    </xf>
    <xf numFmtId="2" fontId="0" fillId="3" borderId="13" xfId="0" applyNumberFormat="1" applyFill="1" applyBorder="1" applyAlignment="1" applyProtection="1">
      <alignment horizontal="center"/>
      <protection/>
    </xf>
    <xf numFmtId="1" fontId="0" fillId="3" borderId="13" xfId="0" applyNumberForma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1" fontId="0" fillId="3" borderId="14" xfId="0" applyNumberFormat="1" applyFill="1" applyBorder="1" applyAlignment="1" applyProtection="1">
      <alignment horizontal="center"/>
      <protection/>
    </xf>
    <xf numFmtId="0" fontId="1" fillId="3" borderId="15" xfId="0" applyFont="1" applyFill="1" applyBorder="1" applyAlignment="1" applyProtection="1">
      <alignment horizontal="center"/>
      <protection/>
    </xf>
    <xf numFmtId="172" fontId="0" fillId="3" borderId="0" xfId="0" applyNumberForma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 horizontal="center"/>
      <protection/>
    </xf>
    <xf numFmtId="1" fontId="0" fillId="3" borderId="0" xfId="0" applyNumberFormat="1" applyFill="1" applyBorder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1" fontId="0" fillId="3" borderId="16" xfId="0" applyNumberFormat="1" applyFill="1" applyBorder="1" applyAlignment="1" applyProtection="1">
      <alignment horizontal="center"/>
      <protection/>
    </xf>
    <xf numFmtId="0" fontId="0" fillId="5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3" borderId="17" xfId="0" applyFon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2" fontId="0" fillId="3" borderId="19" xfId="0" applyNumberFormat="1" applyFont="1" applyFill="1" applyBorder="1" applyAlignment="1" applyProtection="1">
      <alignment/>
      <protection/>
    </xf>
    <xf numFmtId="1" fontId="0" fillId="3" borderId="18" xfId="0" applyNumberFormat="1" applyFill="1" applyBorder="1" applyAlignment="1" applyProtection="1">
      <alignment horizontal="center"/>
      <protection/>
    </xf>
    <xf numFmtId="2" fontId="0" fillId="3" borderId="18" xfId="0" applyNumberFormat="1" applyFill="1" applyBorder="1" applyAlignment="1" applyProtection="1">
      <alignment horizontal="center"/>
      <protection/>
    </xf>
    <xf numFmtId="172" fontId="0" fillId="3" borderId="18" xfId="0" applyNumberFormat="1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1" fontId="0" fillId="3" borderId="19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2" fontId="0" fillId="0" borderId="0" xfId="0" applyNumberFormat="1" applyAlignment="1" applyProtection="1">
      <alignment horizontal="center"/>
      <protection/>
    </xf>
    <xf numFmtId="2" fontId="0" fillId="0" borderId="13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Ijklijn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0575"/>
          <c:w val="0.89325"/>
          <c:h val="0.7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'Ijklijn CO2'!$C$6:$C$11</c:f>
              <c:numCache>
                <c:ptCount val="6"/>
                <c:pt idx="0">
                  <c:v>0</c:v>
                </c:pt>
                <c:pt idx="1">
                  <c:v>125</c:v>
                </c:pt>
                <c:pt idx="2">
                  <c:v>250</c:v>
                </c:pt>
                <c:pt idx="3">
                  <c:v>500</c:v>
                </c:pt>
                <c:pt idx="4">
                  <c:v>1000</c:v>
                </c:pt>
                <c:pt idx="5">
                  <c:v>1250</c:v>
                </c:pt>
              </c:numCache>
            </c:numRef>
          </c:xVal>
          <c:yVal>
            <c:numRef>
              <c:f>'Ijklijn CO2'!$D$6:$D$11</c:f>
              <c:numCache>
                <c:ptCount val="6"/>
                <c:pt idx="0">
                  <c:v>0</c:v>
                </c:pt>
              </c:numCache>
            </c:numRef>
          </c:yVal>
          <c:smooth val="0"/>
        </c:ser>
        <c:axId val="2179092"/>
        <c:axId val="19611829"/>
      </c:scatterChart>
      <c:valAx>
        <c:axId val="2179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nmol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11829"/>
        <c:crosses val="autoZero"/>
        <c:crossBetween val="midCat"/>
        <c:dispUnits/>
      </c:valAx>
      <c:valAx>
        <c:axId val="19611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opp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9092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47625</xdr:rowOff>
    </xdr:from>
    <xdr:to>
      <xdr:col>16</xdr:col>
      <xdr:colOff>76200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5305425" y="209550"/>
        <a:ext cx="38290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5">
      <selection activeCell="D11" sqref="D7:D11"/>
    </sheetView>
  </sheetViews>
  <sheetFormatPr defaultColWidth="9.140625" defaultRowHeight="12.75"/>
  <cols>
    <col min="1" max="1" width="5.7109375" style="47" customWidth="1"/>
    <col min="5" max="5" width="1.1484375" style="47" customWidth="1"/>
    <col min="6" max="6" width="10.7109375" style="47" customWidth="1"/>
    <col min="7" max="7" width="12.140625" style="48" bestFit="1" customWidth="1"/>
    <col min="8" max="8" width="11.140625" style="47" customWidth="1"/>
    <col min="9" max="9" width="7.00390625" style="47" customWidth="1"/>
    <col min="10" max="12" width="9.140625" style="47" customWidth="1"/>
    <col min="13" max="13" width="5.7109375" style="47" customWidth="1"/>
    <col min="14" max="15" width="9.140625" style="1" customWidth="1"/>
  </cols>
  <sheetData>
    <row r="1" spans="1:13" ht="12.7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</row>
    <row r="2" spans="1:15" s="4" customFormat="1" ht="12.75">
      <c r="A2" s="3"/>
      <c r="B2" s="1"/>
      <c r="C2" s="1"/>
      <c r="D2" s="1"/>
      <c r="E2" s="3"/>
      <c r="F2" s="3"/>
      <c r="G2" s="2"/>
      <c r="H2" s="3"/>
      <c r="I2" s="3"/>
      <c r="J2" s="3"/>
      <c r="K2" s="3"/>
      <c r="L2" s="3"/>
      <c r="M2" s="3"/>
      <c r="N2" s="3"/>
      <c r="O2" s="3"/>
    </row>
    <row r="3" spans="1:15" s="4" customFormat="1" ht="12.75">
      <c r="A3" s="3"/>
      <c r="B3" s="5"/>
      <c r="C3" s="6" t="s">
        <v>0</v>
      </c>
      <c r="D3" s="7"/>
      <c r="E3" s="1"/>
      <c r="F3" s="3"/>
      <c r="G3" s="2"/>
      <c r="H3" s="3"/>
      <c r="I3" s="3"/>
      <c r="J3" s="3"/>
      <c r="K3" s="3"/>
      <c r="L3" s="3"/>
      <c r="M3" s="3"/>
      <c r="N3" s="3"/>
      <c r="O3" s="3"/>
    </row>
    <row r="4" spans="1:15" s="13" customFormat="1" ht="12.75">
      <c r="A4" s="9"/>
      <c r="B4" s="10"/>
      <c r="C4" s="11"/>
      <c r="D4" s="12"/>
      <c r="E4" s="1"/>
      <c r="F4" s="8"/>
      <c r="G4" s="1"/>
      <c r="H4" s="1"/>
      <c r="I4" s="1"/>
      <c r="J4" s="3"/>
      <c r="K4" s="3"/>
      <c r="L4" s="3"/>
      <c r="M4" s="3"/>
      <c r="N4" s="9"/>
      <c r="O4" s="9"/>
    </row>
    <row r="5" spans="1:15" s="4" customFormat="1" ht="12.75">
      <c r="A5" s="3"/>
      <c r="B5" s="14" t="s">
        <v>1</v>
      </c>
      <c r="C5" s="15" t="s">
        <v>2</v>
      </c>
      <c r="D5" s="16" t="s">
        <v>3</v>
      </c>
      <c r="E5" s="1"/>
      <c r="F5" s="8" t="s">
        <v>19</v>
      </c>
      <c r="G5" s="52" t="s">
        <v>20</v>
      </c>
      <c r="H5" s="52" t="s">
        <v>21</v>
      </c>
      <c r="I5" s="1"/>
      <c r="J5" s="9"/>
      <c r="K5" s="9"/>
      <c r="L5" s="9"/>
      <c r="M5" s="9"/>
      <c r="N5" s="3"/>
      <c r="O5" s="3"/>
    </row>
    <row r="6" spans="1:15" s="18" customFormat="1" ht="12.75">
      <c r="A6" s="17"/>
      <c r="B6" s="10"/>
      <c r="C6" s="11">
        <v>0</v>
      </c>
      <c r="D6" s="12">
        <v>0</v>
      </c>
      <c r="E6" s="1"/>
      <c r="F6" s="8"/>
      <c r="G6" s="1"/>
      <c r="H6" s="1"/>
      <c r="I6" s="1"/>
      <c r="J6" s="3"/>
      <c r="K6" s="3"/>
      <c r="L6" s="3"/>
      <c r="M6" s="3"/>
      <c r="N6" s="17"/>
      <c r="O6" s="17"/>
    </row>
    <row r="7" spans="1:15" s="18" customFormat="1" ht="12.75">
      <c r="A7" s="17"/>
      <c r="B7" s="10">
        <v>1</v>
      </c>
      <c r="C7" s="19">
        <v>125</v>
      </c>
      <c r="D7" s="20"/>
      <c r="E7" s="1"/>
      <c r="F7" s="8"/>
      <c r="G7" s="1"/>
      <c r="H7" s="1"/>
      <c r="I7" s="1"/>
      <c r="J7" s="17"/>
      <c r="K7" s="17"/>
      <c r="L7" s="17"/>
      <c r="M7" s="17"/>
      <c r="N7" s="17"/>
      <c r="O7" s="17"/>
    </row>
    <row r="8" spans="1:15" s="18" customFormat="1" ht="12.75">
      <c r="A8" s="17"/>
      <c r="B8" s="10">
        <v>2</v>
      </c>
      <c r="C8" s="19">
        <v>250</v>
      </c>
      <c r="D8" s="20"/>
      <c r="E8" s="1"/>
      <c r="F8" s="1"/>
      <c r="G8" s="1"/>
      <c r="H8" s="1"/>
      <c r="I8" s="1"/>
      <c r="J8" s="17"/>
      <c r="K8" s="17"/>
      <c r="L8" s="17"/>
      <c r="M8" s="17"/>
      <c r="N8" s="17"/>
      <c r="O8" s="17"/>
    </row>
    <row r="9" spans="1:15" s="18" customFormat="1" ht="12.75">
      <c r="A9" s="17"/>
      <c r="B9" s="10">
        <v>3</v>
      </c>
      <c r="C9" s="19">
        <v>500</v>
      </c>
      <c r="D9" s="20"/>
      <c r="E9" s="1"/>
      <c r="F9" s="21">
        <v>200.3</v>
      </c>
      <c r="G9" s="1">
        <f>F9-C9</f>
        <v>-299.7</v>
      </c>
      <c r="H9" s="1">
        <f>G9/C9</f>
        <v>-0.5993999999999999</v>
      </c>
      <c r="I9" s="1"/>
      <c r="J9" s="17"/>
      <c r="K9" s="17"/>
      <c r="L9" s="17"/>
      <c r="M9" s="17"/>
      <c r="N9" s="17"/>
      <c r="O9" s="17"/>
    </row>
    <row r="10" spans="1:15" s="18" customFormat="1" ht="12.75">
      <c r="A10" s="17"/>
      <c r="B10" s="10">
        <v>4</v>
      </c>
      <c r="C10" s="19">
        <v>1000</v>
      </c>
      <c r="D10" s="20"/>
      <c r="E10" s="1"/>
      <c r="F10" s="21">
        <v>400.87</v>
      </c>
      <c r="G10" s="1">
        <f>F10-C10</f>
        <v>-599.13</v>
      </c>
      <c r="H10" s="1">
        <f>G10/C10</f>
        <v>-0.5991299999999999</v>
      </c>
      <c r="I10" s="1"/>
      <c r="J10" s="17"/>
      <c r="K10" s="17"/>
      <c r="L10" s="17"/>
      <c r="M10" s="17"/>
      <c r="N10" s="17"/>
      <c r="O10" s="17"/>
    </row>
    <row r="11" spans="1:15" s="18" customFormat="1" ht="12.75">
      <c r="A11" s="17"/>
      <c r="B11" s="22">
        <v>5</v>
      </c>
      <c r="C11" s="23">
        <v>1250</v>
      </c>
      <c r="D11" s="24"/>
      <c r="E11" s="1"/>
      <c r="F11" s="21"/>
      <c r="G11" s="1"/>
      <c r="H11" s="1"/>
      <c r="I11" s="1"/>
      <c r="J11" s="17"/>
      <c r="K11" s="17"/>
      <c r="L11" s="17"/>
      <c r="M11" s="17"/>
      <c r="N11" s="17"/>
      <c r="O11" s="17"/>
    </row>
    <row r="12" spans="1:15" s="18" customFormat="1" ht="12.75">
      <c r="A12" s="17"/>
      <c r="B12" s="25"/>
      <c r="C12" s="17"/>
      <c r="D12" s="17"/>
      <c r="E12" s="1"/>
      <c r="F12" s="21"/>
      <c r="G12" s="1"/>
      <c r="H12" s="1"/>
      <c r="I12" s="1"/>
      <c r="J12" s="17"/>
      <c r="K12" s="17"/>
      <c r="L12" s="17"/>
      <c r="M12" s="17"/>
      <c r="N12" s="17"/>
      <c r="O12" s="17"/>
    </row>
    <row r="13" spans="1:15" s="18" customFormat="1" ht="12.75">
      <c r="A13" s="17"/>
      <c r="B13" s="26" t="s">
        <v>4</v>
      </c>
      <c r="C13" s="27"/>
      <c r="D13" s="28" t="e">
        <f>LINEST(C6:C11,D6:D11,0,FALSE)</f>
        <v>#VALUE!</v>
      </c>
      <c r="E13" s="17"/>
      <c r="F13" s="21"/>
      <c r="G13" s="52" t="s">
        <v>25</v>
      </c>
      <c r="H13" s="52" t="s">
        <v>26</v>
      </c>
      <c r="I13" s="52" t="s">
        <v>22</v>
      </c>
      <c r="J13" s="17"/>
      <c r="K13" s="17"/>
      <c r="L13" s="17"/>
      <c r="M13" s="17"/>
      <c r="N13" s="17"/>
      <c r="O13" s="17"/>
    </row>
    <row r="14" spans="1:15" s="18" customFormat="1" ht="14.25">
      <c r="A14" s="17"/>
      <c r="B14" s="29"/>
      <c r="C14" s="30" t="s">
        <v>5</v>
      </c>
      <c r="D14" s="30" t="e">
        <f>RSQ(D6:D11,C6:C11)</f>
        <v>#DIV/0!</v>
      </c>
      <c r="E14" s="1"/>
      <c r="F14" s="17"/>
      <c r="G14" s="2">
        <f>AVERAGE(H7:H11)</f>
        <v>-0.5992649999999999</v>
      </c>
      <c r="H14" s="17">
        <f>COUNT(C20:C69)</f>
        <v>0</v>
      </c>
      <c r="I14" s="54" t="e">
        <f>G14/(H14)</f>
        <v>#DIV/0!</v>
      </c>
      <c r="J14" s="17"/>
      <c r="K14" s="17"/>
      <c r="L14" s="17"/>
      <c r="M14" s="17"/>
      <c r="N14" s="17"/>
      <c r="O14" s="17"/>
    </row>
    <row r="15" spans="1:15" s="18" customFormat="1" ht="12.75">
      <c r="A15" s="17"/>
      <c r="B15" s="31"/>
      <c r="C15" s="32"/>
      <c r="D15" s="32"/>
      <c r="E15" s="1"/>
      <c r="F15" s="17"/>
      <c r="G15" s="2"/>
      <c r="H15" s="17"/>
      <c r="I15" s="17"/>
      <c r="J15" s="17"/>
      <c r="K15" s="17"/>
      <c r="L15" s="17"/>
      <c r="M15" s="17"/>
      <c r="N15" s="17"/>
      <c r="O15" s="17"/>
    </row>
    <row r="16" spans="1:15" s="18" customFormat="1" ht="12.75">
      <c r="A16" s="17"/>
      <c r="B16" s="33"/>
      <c r="C16" s="34"/>
      <c r="D16" s="35"/>
      <c r="E16" s="1"/>
      <c r="F16" s="17"/>
      <c r="G16" s="2"/>
      <c r="H16" s="17"/>
      <c r="I16" s="17"/>
      <c r="J16" s="17"/>
      <c r="K16" s="17"/>
      <c r="L16" s="17"/>
      <c r="M16" s="17"/>
      <c r="N16" s="17"/>
      <c r="O16" s="17"/>
    </row>
    <row r="17" spans="1:15" s="18" customFormat="1" ht="12.75">
      <c r="A17" s="17"/>
      <c r="B17" s="36"/>
      <c r="C17" s="37"/>
      <c r="D17" s="38"/>
      <c r="E17" s="17"/>
      <c r="F17" s="17"/>
      <c r="G17" s="2"/>
      <c r="H17" s="17"/>
      <c r="I17" s="17"/>
      <c r="J17" s="17"/>
      <c r="K17" s="17"/>
      <c r="L17" s="17"/>
      <c r="M17" s="17"/>
      <c r="N17" s="17"/>
      <c r="O17" s="17"/>
    </row>
    <row r="18" spans="1:15" s="18" customFormat="1" ht="12.75">
      <c r="A18" s="17"/>
      <c r="B18" s="39" t="s">
        <v>1</v>
      </c>
      <c r="C18" s="40" t="s">
        <v>6</v>
      </c>
      <c r="D18" s="41" t="s">
        <v>2</v>
      </c>
      <c r="E18" s="17"/>
      <c r="F18" s="17"/>
      <c r="G18" s="2"/>
      <c r="H18" s="17"/>
      <c r="I18" s="17"/>
      <c r="J18" s="17"/>
      <c r="K18" s="17"/>
      <c r="L18" s="17"/>
      <c r="M18" s="17"/>
      <c r="N18" s="17"/>
      <c r="O18" s="17"/>
    </row>
    <row r="19" spans="1:15" s="18" customFormat="1" ht="12.75">
      <c r="A19" s="17"/>
      <c r="B19" s="42"/>
      <c r="C19" s="37"/>
      <c r="D19" s="43"/>
      <c r="E19" s="17"/>
      <c r="F19" s="55" t="s">
        <v>24</v>
      </c>
      <c r="G19" s="55" t="s">
        <v>23</v>
      </c>
      <c r="H19" s="17"/>
      <c r="I19" s="17"/>
      <c r="J19" s="17"/>
      <c r="K19" s="17"/>
      <c r="L19" s="17"/>
      <c r="M19" s="17"/>
      <c r="N19" s="17"/>
      <c r="O19" s="17"/>
    </row>
    <row r="20" spans="1:15" s="18" customFormat="1" ht="12.75">
      <c r="A20" s="17"/>
      <c r="B20" s="42">
        <v>1</v>
      </c>
      <c r="C20" s="44"/>
      <c r="D20" s="45" t="e">
        <f aca="true" t="shared" si="0" ref="D20:D69">C20*$D$13</f>
        <v>#VALUE!</v>
      </c>
      <c r="E20" s="17"/>
      <c r="F20" s="17">
        <v>0</v>
      </c>
      <c r="G20" s="53" t="e">
        <f aca="true" t="shared" si="1" ref="G20:G31">D20-(F20*D20)</f>
        <v>#VALUE!</v>
      </c>
      <c r="H20" s="17"/>
      <c r="I20" s="17"/>
      <c r="J20" s="17"/>
      <c r="K20" s="17"/>
      <c r="L20" s="17"/>
      <c r="M20" s="17"/>
      <c r="N20" s="17"/>
      <c r="O20" s="17"/>
    </row>
    <row r="21" spans="1:15" s="18" customFormat="1" ht="12.75">
      <c r="A21" s="17"/>
      <c r="B21" s="42">
        <v>2</v>
      </c>
      <c r="C21" s="44"/>
      <c r="D21" s="45" t="e">
        <f t="shared" si="0"/>
        <v>#VALUE!</v>
      </c>
      <c r="E21" s="17"/>
      <c r="F21" s="54" t="e">
        <f>F20+$I$14</f>
        <v>#DIV/0!</v>
      </c>
      <c r="G21" s="53" t="e">
        <f t="shared" si="1"/>
        <v>#VALUE!</v>
      </c>
      <c r="H21" s="17"/>
      <c r="I21" s="17"/>
      <c r="J21" s="17"/>
      <c r="K21" s="17"/>
      <c r="L21" s="17"/>
      <c r="M21" s="17"/>
      <c r="N21" s="17"/>
      <c r="O21" s="17"/>
    </row>
    <row r="22" spans="1:15" s="18" customFormat="1" ht="12.75">
      <c r="A22" s="17"/>
      <c r="B22" s="42">
        <v>3</v>
      </c>
      <c r="C22" s="44"/>
      <c r="D22" s="45" t="e">
        <f t="shared" si="0"/>
        <v>#VALUE!</v>
      </c>
      <c r="E22" s="17"/>
      <c r="F22" s="54" t="e">
        <f aca="true" t="shared" si="2" ref="F22:F31">F21+$I$14</f>
        <v>#DIV/0!</v>
      </c>
      <c r="G22" s="53" t="e">
        <f t="shared" si="1"/>
        <v>#VALUE!</v>
      </c>
      <c r="H22" s="17"/>
      <c r="I22" s="17"/>
      <c r="J22" s="17"/>
      <c r="K22" s="17"/>
      <c r="L22" s="17"/>
      <c r="M22" s="17"/>
      <c r="N22" s="17"/>
      <c r="O22" s="17"/>
    </row>
    <row r="23" spans="1:15" s="18" customFormat="1" ht="12.75">
      <c r="A23" s="17"/>
      <c r="B23" s="42">
        <v>4</v>
      </c>
      <c r="C23" s="44"/>
      <c r="D23" s="45" t="e">
        <f t="shared" si="0"/>
        <v>#VALUE!</v>
      </c>
      <c r="E23" s="17"/>
      <c r="F23" s="54" t="e">
        <f t="shared" si="2"/>
        <v>#DIV/0!</v>
      </c>
      <c r="G23" s="53" t="e">
        <f t="shared" si="1"/>
        <v>#VALUE!</v>
      </c>
      <c r="H23" s="17"/>
      <c r="I23" s="17"/>
      <c r="J23" s="17"/>
      <c r="K23" s="17"/>
      <c r="L23" s="17"/>
      <c r="M23" s="17"/>
      <c r="N23" s="17"/>
      <c r="O23" s="17"/>
    </row>
    <row r="24" spans="1:15" s="18" customFormat="1" ht="12.75">
      <c r="A24" s="17"/>
      <c r="B24" s="42">
        <v>5</v>
      </c>
      <c r="C24" s="44"/>
      <c r="D24" s="45" t="e">
        <f t="shared" si="0"/>
        <v>#VALUE!</v>
      </c>
      <c r="E24" s="17"/>
      <c r="F24" s="54" t="e">
        <f t="shared" si="2"/>
        <v>#DIV/0!</v>
      </c>
      <c r="G24" s="53" t="e">
        <f t="shared" si="1"/>
        <v>#VALUE!</v>
      </c>
      <c r="H24" s="17"/>
      <c r="I24" s="17"/>
      <c r="J24" s="17"/>
      <c r="K24" s="17"/>
      <c r="L24" s="17"/>
      <c r="M24" s="17"/>
      <c r="N24" s="17"/>
      <c r="O24" s="17"/>
    </row>
    <row r="25" spans="1:15" s="18" customFormat="1" ht="12.75">
      <c r="A25" s="17"/>
      <c r="B25" s="42">
        <v>6</v>
      </c>
      <c r="C25" s="44"/>
      <c r="D25" s="45" t="e">
        <f t="shared" si="0"/>
        <v>#VALUE!</v>
      </c>
      <c r="E25" s="17"/>
      <c r="F25" s="54" t="e">
        <f t="shared" si="2"/>
        <v>#DIV/0!</v>
      </c>
      <c r="G25" s="53" t="e">
        <f t="shared" si="1"/>
        <v>#VALUE!</v>
      </c>
      <c r="H25" s="17"/>
      <c r="I25" s="17"/>
      <c r="J25" s="17"/>
      <c r="K25" s="17"/>
      <c r="L25" s="17"/>
      <c r="M25" s="17"/>
      <c r="N25" s="17"/>
      <c r="O25" s="17"/>
    </row>
    <row r="26" spans="1:15" s="18" customFormat="1" ht="12.75">
      <c r="A26" s="17"/>
      <c r="B26" s="42">
        <v>7</v>
      </c>
      <c r="C26" s="44"/>
      <c r="D26" s="45" t="e">
        <f t="shared" si="0"/>
        <v>#VALUE!</v>
      </c>
      <c r="E26" s="17"/>
      <c r="F26" s="54" t="e">
        <f t="shared" si="2"/>
        <v>#DIV/0!</v>
      </c>
      <c r="G26" s="53" t="e">
        <f t="shared" si="1"/>
        <v>#VALUE!</v>
      </c>
      <c r="H26" s="17"/>
      <c r="I26" s="17"/>
      <c r="J26" s="17"/>
      <c r="K26" s="17"/>
      <c r="L26" s="17"/>
      <c r="M26" s="17"/>
      <c r="N26" s="17"/>
      <c r="O26" s="17"/>
    </row>
    <row r="27" spans="1:15" s="18" customFormat="1" ht="12.75">
      <c r="A27" s="17"/>
      <c r="B27" s="42">
        <v>8</v>
      </c>
      <c r="C27" s="44"/>
      <c r="D27" s="45" t="e">
        <f t="shared" si="0"/>
        <v>#VALUE!</v>
      </c>
      <c r="E27" s="17"/>
      <c r="F27" s="54" t="e">
        <f t="shared" si="2"/>
        <v>#DIV/0!</v>
      </c>
      <c r="G27" s="53" t="e">
        <f t="shared" si="1"/>
        <v>#VALUE!</v>
      </c>
      <c r="H27" s="17"/>
      <c r="I27" s="17"/>
      <c r="J27" s="17"/>
      <c r="K27" s="17"/>
      <c r="L27" s="17"/>
      <c r="M27" s="17"/>
      <c r="N27" s="17"/>
      <c r="O27" s="17"/>
    </row>
    <row r="28" spans="1:15" s="18" customFormat="1" ht="12.75">
      <c r="A28" s="17"/>
      <c r="B28" s="42">
        <v>9</v>
      </c>
      <c r="C28" s="44"/>
      <c r="D28" s="45" t="e">
        <f t="shared" si="0"/>
        <v>#VALUE!</v>
      </c>
      <c r="E28" s="17"/>
      <c r="F28" s="54" t="e">
        <f t="shared" si="2"/>
        <v>#DIV/0!</v>
      </c>
      <c r="G28" s="53" t="e">
        <f t="shared" si="1"/>
        <v>#VALUE!</v>
      </c>
      <c r="H28" s="17"/>
      <c r="I28" s="17"/>
      <c r="J28" s="17"/>
      <c r="K28" s="17"/>
      <c r="L28" s="17"/>
      <c r="M28" s="17"/>
      <c r="N28" s="17"/>
      <c r="O28" s="17"/>
    </row>
    <row r="29" spans="1:15" s="18" customFormat="1" ht="12.75">
      <c r="A29" s="17"/>
      <c r="B29" s="42">
        <v>10</v>
      </c>
      <c r="C29" s="44"/>
      <c r="D29" s="45" t="e">
        <f t="shared" si="0"/>
        <v>#VALUE!</v>
      </c>
      <c r="E29" s="17"/>
      <c r="F29" s="54" t="e">
        <f t="shared" si="2"/>
        <v>#DIV/0!</v>
      </c>
      <c r="G29" s="53" t="e">
        <f t="shared" si="1"/>
        <v>#VALUE!</v>
      </c>
      <c r="H29" s="17"/>
      <c r="I29" s="17"/>
      <c r="J29" s="17"/>
      <c r="K29" s="17"/>
      <c r="L29" s="17"/>
      <c r="M29" s="17"/>
      <c r="N29" s="17"/>
      <c r="O29" s="17"/>
    </row>
    <row r="30" spans="1:15" s="18" customFormat="1" ht="12.75">
      <c r="A30" s="17"/>
      <c r="B30" s="42">
        <v>11</v>
      </c>
      <c r="C30" s="44"/>
      <c r="D30" s="45" t="e">
        <f t="shared" si="0"/>
        <v>#VALUE!</v>
      </c>
      <c r="E30" s="17"/>
      <c r="F30" s="54" t="e">
        <f t="shared" si="2"/>
        <v>#DIV/0!</v>
      </c>
      <c r="G30" s="53" t="e">
        <f t="shared" si="1"/>
        <v>#VALUE!</v>
      </c>
      <c r="H30" s="17"/>
      <c r="I30" s="17"/>
      <c r="J30" s="17"/>
      <c r="K30" s="17"/>
      <c r="L30" s="17"/>
      <c r="M30" s="17"/>
      <c r="N30" s="17"/>
      <c r="O30" s="17"/>
    </row>
    <row r="31" spans="1:15" s="18" customFormat="1" ht="12.75">
      <c r="A31" s="17"/>
      <c r="B31" s="42">
        <v>12</v>
      </c>
      <c r="C31" s="44"/>
      <c r="D31" s="45" t="e">
        <f t="shared" si="0"/>
        <v>#VALUE!</v>
      </c>
      <c r="E31" s="17"/>
      <c r="F31" s="54" t="e">
        <f t="shared" si="2"/>
        <v>#DIV/0!</v>
      </c>
      <c r="G31" s="53" t="e">
        <f t="shared" si="1"/>
        <v>#VALUE!</v>
      </c>
      <c r="H31" s="17"/>
      <c r="I31" s="17"/>
      <c r="J31" s="17"/>
      <c r="K31" s="17"/>
      <c r="L31" s="17"/>
      <c r="M31" s="17"/>
      <c r="N31" s="17"/>
      <c r="O31" s="17"/>
    </row>
    <row r="32" spans="1:15" s="18" customFormat="1" ht="12.75">
      <c r="A32" s="17"/>
      <c r="B32" s="42">
        <v>13</v>
      </c>
      <c r="C32" s="44"/>
      <c r="D32" s="45" t="e">
        <f t="shared" si="0"/>
        <v>#VALUE!</v>
      </c>
      <c r="E32" s="17"/>
      <c r="F32" s="54" t="e">
        <f aca="true" t="shared" si="3" ref="F32:F37">F31+$I$14</f>
        <v>#DIV/0!</v>
      </c>
      <c r="G32" s="53" t="e">
        <f aca="true" t="shared" si="4" ref="G32:G37">D32-(F32*D32)</f>
        <v>#VALUE!</v>
      </c>
      <c r="H32" s="17"/>
      <c r="I32" s="17"/>
      <c r="J32" s="17"/>
      <c r="K32" s="17"/>
      <c r="L32" s="17"/>
      <c r="M32" s="17"/>
      <c r="N32" s="17"/>
      <c r="O32" s="17"/>
    </row>
    <row r="33" spans="1:15" s="18" customFormat="1" ht="12.75">
      <c r="A33" s="17"/>
      <c r="B33" s="42">
        <v>14</v>
      </c>
      <c r="C33" s="44"/>
      <c r="D33" s="45" t="e">
        <f t="shared" si="0"/>
        <v>#VALUE!</v>
      </c>
      <c r="E33" s="17"/>
      <c r="F33" s="54" t="e">
        <f t="shared" si="3"/>
        <v>#DIV/0!</v>
      </c>
      <c r="G33" s="53" t="e">
        <f t="shared" si="4"/>
        <v>#VALUE!</v>
      </c>
      <c r="H33" s="17"/>
      <c r="I33" s="17"/>
      <c r="J33" s="17"/>
      <c r="K33" s="17"/>
      <c r="L33" s="17"/>
      <c r="M33" s="17"/>
      <c r="N33" s="17"/>
      <c r="O33" s="17"/>
    </row>
    <row r="34" spans="1:15" s="18" customFormat="1" ht="12.75">
      <c r="A34" s="17"/>
      <c r="B34" s="42">
        <v>15</v>
      </c>
      <c r="C34" s="44"/>
      <c r="D34" s="45" t="e">
        <f t="shared" si="0"/>
        <v>#VALUE!</v>
      </c>
      <c r="E34" s="17"/>
      <c r="F34" s="54" t="e">
        <f t="shared" si="3"/>
        <v>#DIV/0!</v>
      </c>
      <c r="G34" s="53" t="e">
        <f t="shared" si="4"/>
        <v>#VALUE!</v>
      </c>
      <c r="H34" s="17"/>
      <c r="I34" s="17"/>
      <c r="J34" s="17"/>
      <c r="K34" s="17"/>
      <c r="L34" s="17"/>
      <c r="M34" s="17"/>
      <c r="N34" s="17"/>
      <c r="O34" s="17"/>
    </row>
    <row r="35" spans="1:15" s="18" customFormat="1" ht="12.75">
      <c r="A35" s="17"/>
      <c r="B35" s="42">
        <v>16</v>
      </c>
      <c r="C35" s="44"/>
      <c r="D35" s="45" t="e">
        <f t="shared" si="0"/>
        <v>#VALUE!</v>
      </c>
      <c r="E35" s="17"/>
      <c r="F35" s="54" t="e">
        <f t="shared" si="3"/>
        <v>#DIV/0!</v>
      </c>
      <c r="G35" s="53" t="e">
        <f t="shared" si="4"/>
        <v>#VALUE!</v>
      </c>
      <c r="H35" s="17"/>
      <c r="I35" s="17"/>
      <c r="J35" s="17"/>
      <c r="K35" s="17"/>
      <c r="L35" s="17"/>
      <c r="M35" s="17"/>
      <c r="N35" s="17"/>
      <c r="O35" s="17"/>
    </row>
    <row r="36" spans="1:15" s="18" customFormat="1" ht="12.75">
      <c r="A36" s="17"/>
      <c r="B36" s="42">
        <v>17</v>
      </c>
      <c r="C36" s="44"/>
      <c r="D36" s="45" t="e">
        <f t="shared" si="0"/>
        <v>#VALUE!</v>
      </c>
      <c r="E36" s="17"/>
      <c r="F36" s="54" t="e">
        <f t="shared" si="3"/>
        <v>#DIV/0!</v>
      </c>
      <c r="G36" s="53" t="e">
        <f t="shared" si="4"/>
        <v>#VALUE!</v>
      </c>
      <c r="H36" s="17"/>
      <c r="I36" s="17"/>
      <c r="J36" s="17"/>
      <c r="K36" s="17"/>
      <c r="L36" s="17"/>
      <c r="M36" s="17"/>
      <c r="N36" s="17"/>
      <c r="O36" s="17"/>
    </row>
    <row r="37" spans="1:15" s="18" customFormat="1" ht="12.75">
      <c r="A37" s="17"/>
      <c r="B37" s="42">
        <v>18</v>
      </c>
      <c r="C37" s="44"/>
      <c r="D37" s="45" t="e">
        <f t="shared" si="0"/>
        <v>#VALUE!</v>
      </c>
      <c r="E37" s="17"/>
      <c r="F37" s="54" t="e">
        <f t="shared" si="3"/>
        <v>#DIV/0!</v>
      </c>
      <c r="G37" s="53" t="e">
        <f t="shared" si="4"/>
        <v>#VALUE!</v>
      </c>
      <c r="H37" s="17"/>
      <c r="I37" s="17"/>
      <c r="J37" s="17"/>
      <c r="K37" s="17"/>
      <c r="L37" s="17"/>
      <c r="M37" s="17"/>
      <c r="N37" s="17"/>
      <c r="O37" s="17"/>
    </row>
    <row r="38" spans="1:15" s="18" customFormat="1" ht="12.75">
      <c r="A38" s="17"/>
      <c r="B38" s="42">
        <v>19</v>
      </c>
      <c r="C38" s="44"/>
      <c r="D38" s="45" t="e">
        <f t="shared" si="0"/>
        <v>#VALUE!</v>
      </c>
      <c r="E38" s="17"/>
      <c r="F38" s="17"/>
      <c r="G38" s="51"/>
      <c r="H38" s="17"/>
      <c r="I38" s="17"/>
      <c r="J38" s="17"/>
      <c r="K38" s="17"/>
      <c r="L38" s="17"/>
      <c r="M38" s="17"/>
      <c r="N38" s="17"/>
      <c r="O38" s="17"/>
    </row>
    <row r="39" spans="1:15" s="18" customFormat="1" ht="12.75">
      <c r="A39" s="17"/>
      <c r="B39" s="42">
        <v>20</v>
      </c>
      <c r="C39" s="44"/>
      <c r="D39" s="45" t="e">
        <f t="shared" si="0"/>
        <v>#VALUE!</v>
      </c>
      <c r="E39" s="17"/>
      <c r="F39" s="17"/>
      <c r="G39" s="2"/>
      <c r="H39" s="17"/>
      <c r="I39" s="17"/>
      <c r="J39" s="17"/>
      <c r="K39" s="17"/>
      <c r="L39" s="17"/>
      <c r="M39" s="17"/>
      <c r="N39" s="17"/>
      <c r="O39" s="17"/>
    </row>
    <row r="40" spans="1:15" s="18" customFormat="1" ht="12.75">
      <c r="A40" s="17"/>
      <c r="B40" s="42">
        <v>21</v>
      </c>
      <c r="C40" s="44"/>
      <c r="D40" s="45" t="e">
        <f t="shared" si="0"/>
        <v>#VALUE!</v>
      </c>
      <c r="E40" s="17"/>
      <c r="F40" s="17"/>
      <c r="G40" s="2"/>
      <c r="H40" s="17"/>
      <c r="I40" s="17"/>
      <c r="J40" s="17"/>
      <c r="K40" s="17"/>
      <c r="L40" s="17"/>
      <c r="M40" s="17"/>
      <c r="N40" s="17"/>
      <c r="O40" s="17"/>
    </row>
    <row r="41" spans="1:15" s="18" customFormat="1" ht="12.75">
      <c r="A41" s="17"/>
      <c r="B41" s="42">
        <v>22</v>
      </c>
      <c r="C41" s="44"/>
      <c r="D41" s="45" t="e">
        <f t="shared" si="0"/>
        <v>#VALUE!</v>
      </c>
      <c r="E41" s="17"/>
      <c r="F41" s="17"/>
      <c r="G41" s="2"/>
      <c r="H41" s="17"/>
      <c r="I41" s="17"/>
      <c r="J41" s="17"/>
      <c r="K41" s="17"/>
      <c r="L41" s="17"/>
      <c r="M41" s="17"/>
      <c r="N41" s="17"/>
      <c r="O41" s="17"/>
    </row>
    <row r="42" spans="1:15" s="18" customFormat="1" ht="12.75">
      <c r="A42" s="17"/>
      <c r="B42" s="42">
        <v>23</v>
      </c>
      <c r="C42" s="44"/>
      <c r="D42" s="45" t="e">
        <f t="shared" si="0"/>
        <v>#VALUE!</v>
      </c>
      <c r="E42" s="17"/>
      <c r="F42" s="17"/>
      <c r="G42" s="2"/>
      <c r="H42" s="17"/>
      <c r="I42" s="17"/>
      <c r="J42" s="17"/>
      <c r="K42" s="17"/>
      <c r="L42" s="17"/>
      <c r="M42" s="17"/>
      <c r="N42" s="17"/>
      <c r="O42" s="17"/>
    </row>
    <row r="43" spans="1:15" s="18" customFormat="1" ht="12.75">
      <c r="A43" s="17"/>
      <c r="B43" s="42">
        <v>24</v>
      </c>
      <c r="C43" s="44"/>
      <c r="D43" s="45" t="e">
        <f t="shared" si="0"/>
        <v>#VALUE!</v>
      </c>
      <c r="E43" s="17"/>
      <c r="F43" s="17"/>
      <c r="G43" s="2"/>
      <c r="H43" s="17"/>
      <c r="I43" s="17"/>
      <c r="J43" s="17"/>
      <c r="K43" s="17"/>
      <c r="L43" s="17"/>
      <c r="M43" s="17"/>
      <c r="N43" s="17"/>
      <c r="O43" s="17"/>
    </row>
    <row r="44" spans="1:15" s="18" customFormat="1" ht="12.75">
      <c r="A44" s="17"/>
      <c r="B44" s="42">
        <v>25</v>
      </c>
      <c r="C44" s="44"/>
      <c r="D44" s="45" t="e">
        <f t="shared" si="0"/>
        <v>#VALUE!</v>
      </c>
      <c r="E44" s="17"/>
      <c r="F44" s="17"/>
      <c r="G44" s="2"/>
      <c r="H44" s="17"/>
      <c r="I44" s="17"/>
      <c r="J44" s="17"/>
      <c r="K44" s="17"/>
      <c r="L44" s="17"/>
      <c r="M44" s="17"/>
      <c r="N44" s="17"/>
      <c r="O44" s="17"/>
    </row>
    <row r="45" spans="1:15" s="18" customFormat="1" ht="12.75">
      <c r="A45" s="17"/>
      <c r="B45" s="42">
        <v>26</v>
      </c>
      <c r="C45" s="44"/>
      <c r="D45" s="45" t="e">
        <f t="shared" si="0"/>
        <v>#VALUE!</v>
      </c>
      <c r="E45" s="17"/>
      <c r="F45" s="17"/>
      <c r="G45" s="2"/>
      <c r="H45" s="17"/>
      <c r="I45" s="17"/>
      <c r="J45" s="17"/>
      <c r="K45" s="17"/>
      <c r="L45" s="17"/>
      <c r="M45" s="17"/>
      <c r="N45" s="17"/>
      <c r="O45" s="17"/>
    </row>
    <row r="46" spans="1:15" s="18" customFormat="1" ht="12.75">
      <c r="A46" s="17"/>
      <c r="B46" s="42">
        <v>27</v>
      </c>
      <c r="C46" s="44"/>
      <c r="D46" s="45" t="e">
        <f t="shared" si="0"/>
        <v>#VALUE!</v>
      </c>
      <c r="E46" s="17"/>
      <c r="F46" s="17"/>
      <c r="G46" s="2"/>
      <c r="H46" s="17"/>
      <c r="I46" s="17"/>
      <c r="J46" s="17"/>
      <c r="K46" s="17"/>
      <c r="L46" s="17"/>
      <c r="M46" s="17"/>
      <c r="N46" s="17"/>
      <c r="O46" s="17"/>
    </row>
    <row r="47" spans="1:15" s="18" customFormat="1" ht="12.75">
      <c r="A47" s="17"/>
      <c r="B47" s="42">
        <v>28</v>
      </c>
      <c r="C47" s="44"/>
      <c r="D47" s="45" t="e">
        <f t="shared" si="0"/>
        <v>#VALUE!</v>
      </c>
      <c r="E47" s="17"/>
      <c r="F47" s="17"/>
      <c r="G47" s="2"/>
      <c r="H47" s="17"/>
      <c r="I47" s="17"/>
      <c r="J47" s="17"/>
      <c r="K47" s="17"/>
      <c r="L47" s="17"/>
      <c r="M47" s="17"/>
      <c r="N47" s="17"/>
      <c r="O47" s="17"/>
    </row>
    <row r="48" spans="1:15" s="18" customFormat="1" ht="12.75">
      <c r="A48" s="17"/>
      <c r="B48" s="42">
        <v>29</v>
      </c>
      <c r="C48" s="44"/>
      <c r="D48" s="45" t="e">
        <f t="shared" si="0"/>
        <v>#VALUE!</v>
      </c>
      <c r="E48" s="17"/>
      <c r="F48" s="17"/>
      <c r="G48" s="2"/>
      <c r="H48" s="17"/>
      <c r="I48" s="17"/>
      <c r="J48" s="17"/>
      <c r="K48" s="17"/>
      <c r="L48" s="17"/>
      <c r="M48" s="17"/>
      <c r="N48" s="17"/>
      <c r="O48" s="17"/>
    </row>
    <row r="49" spans="1:15" s="18" customFormat="1" ht="12.75">
      <c r="A49" s="17"/>
      <c r="B49" s="42">
        <v>30</v>
      </c>
      <c r="C49" s="44"/>
      <c r="D49" s="45" t="e">
        <f t="shared" si="0"/>
        <v>#VALUE!</v>
      </c>
      <c r="E49" s="17"/>
      <c r="F49" s="17"/>
      <c r="G49" s="2"/>
      <c r="H49" s="17"/>
      <c r="I49" s="17"/>
      <c r="J49" s="17"/>
      <c r="K49" s="17"/>
      <c r="L49" s="17"/>
      <c r="M49" s="17"/>
      <c r="N49" s="17"/>
      <c r="O49" s="17"/>
    </row>
    <row r="50" spans="1:15" s="18" customFormat="1" ht="12.75">
      <c r="A50" s="17"/>
      <c r="B50" s="42">
        <v>31</v>
      </c>
      <c r="C50" s="44"/>
      <c r="D50" s="45" t="e">
        <f t="shared" si="0"/>
        <v>#VALUE!</v>
      </c>
      <c r="E50" s="17"/>
      <c r="F50" s="17"/>
      <c r="G50" s="2"/>
      <c r="H50" s="17"/>
      <c r="I50" s="17"/>
      <c r="J50" s="17"/>
      <c r="K50" s="17"/>
      <c r="L50" s="17"/>
      <c r="M50" s="17"/>
      <c r="N50" s="17"/>
      <c r="O50" s="17"/>
    </row>
    <row r="51" spans="1:15" s="18" customFormat="1" ht="12.75">
      <c r="A51" s="17"/>
      <c r="B51" s="42">
        <v>32</v>
      </c>
      <c r="C51" s="44"/>
      <c r="D51" s="45" t="e">
        <f t="shared" si="0"/>
        <v>#VALUE!</v>
      </c>
      <c r="E51" s="17"/>
      <c r="F51" s="17"/>
      <c r="G51" s="2"/>
      <c r="H51" s="17"/>
      <c r="I51" s="17"/>
      <c r="J51" s="17"/>
      <c r="K51" s="17"/>
      <c r="L51" s="17"/>
      <c r="M51" s="17"/>
      <c r="N51" s="17"/>
      <c r="O51" s="17"/>
    </row>
    <row r="52" spans="1:15" s="18" customFormat="1" ht="12.75">
      <c r="A52" s="17"/>
      <c r="B52" s="42">
        <v>33</v>
      </c>
      <c r="C52" s="44"/>
      <c r="D52" s="45" t="e">
        <f t="shared" si="0"/>
        <v>#VALUE!</v>
      </c>
      <c r="E52" s="17"/>
      <c r="F52" s="17"/>
      <c r="G52" s="2"/>
      <c r="H52" s="17"/>
      <c r="I52" s="17"/>
      <c r="J52" s="17"/>
      <c r="K52" s="17"/>
      <c r="L52" s="17"/>
      <c r="M52" s="17"/>
      <c r="N52" s="17"/>
      <c r="O52" s="17"/>
    </row>
    <row r="53" spans="1:15" s="18" customFormat="1" ht="12.75">
      <c r="A53" s="17"/>
      <c r="B53" s="42">
        <v>34</v>
      </c>
      <c r="C53" s="44"/>
      <c r="D53" s="45" t="e">
        <f t="shared" si="0"/>
        <v>#VALUE!</v>
      </c>
      <c r="E53" s="17"/>
      <c r="F53" s="17"/>
      <c r="G53" s="2"/>
      <c r="H53" s="17"/>
      <c r="I53" s="17"/>
      <c r="J53" s="17"/>
      <c r="K53" s="17"/>
      <c r="L53" s="17"/>
      <c r="M53" s="17"/>
      <c r="N53" s="17"/>
      <c r="O53" s="17"/>
    </row>
    <row r="54" spans="1:15" s="18" customFormat="1" ht="12.75">
      <c r="A54" s="17"/>
      <c r="B54" s="42">
        <v>35</v>
      </c>
      <c r="C54" s="44"/>
      <c r="D54" s="45" t="e">
        <f t="shared" si="0"/>
        <v>#VALUE!</v>
      </c>
      <c r="E54" s="17"/>
      <c r="F54" s="17"/>
      <c r="G54" s="2"/>
      <c r="H54" s="17"/>
      <c r="I54" s="17"/>
      <c r="J54" s="17"/>
      <c r="K54" s="17"/>
      <c r="L54" s="17"/>
      <c r="M54" s="17"/>
      <c r="N54" s="17"/>
      <c r="O54" s="17"/>
    </row>
    <row r="55" spans="1:15" s="18" customFormat="1" ht="12.75">
      <c r="A55" s="17"/>
      <c r="B55" s="42">
        <v>36</v>
      </c>
      <c r="C55" s="44"/>
      <c r="D55" s="45" t="e">
        <f t="shared" si="0"/>
        <v>#VALUE!</v>
      </c>
      <c r="E55" s="17"/>
      <c r="F55" s="17"/>
      <c r="G55" s="2"/>
      <c r="H55" s="17"/>
      <c r="I55" s="17"/>
      <c r="J55" s="17"/>
      <c r="K55" s="17"/>
      <c r="L55" s="17"/>
      <c r="M55" s="17"/>
      <c r="N55" s="17"/>
      <c r="O55" s="17"/>
    </row>
    <row r="56" spans="1:15" s="18" customFormat="1" ht="12.75">
      <c r="A56" s="17"/>
      <c r="B56" s="42">
        <v>37</v>
      </c>
      <c r="C56" s="44"/>
      <c r="D56" s="45" t="e">
        <f t="shared" si="0"/>
        <v>#VALUE!</v>
      </c>
      <c r="E56" s="17"/>
      <c r="F56" s="17"/>
      <c r="G56" s="2"/>
      <c r="H56" s="17"/>
      <c r="I56" s="17"/>
      <c r="J56" s="17"/>
      <c r="K56" s="17"/>
      <c r="L56" s="17"/>
      <c r="M56" s="17"/>
      <c r="N56" s="17"/>
      <c r="O56" s="17"/>
    </row>
    <row r="57" spans="1:15" s="18" customFormat="1" ht="12.75">
      <c r="A57" s="17"/>
      <c r="B57" s="42">
        <v>38</v>
      </c>
      <c r="C57" s="44"/>
      <c r="D57" s="45" t="e">
        <f t="shared" si="0"/>
        <v>#VALUE!</v>
      </c>
      <c r="E57" s="17"/>
      <c r="F57" s="17"/>
      <c r="G57" s="2"/>
      <c r="H57" s="17"/>
      <c r="I57" s="17"/>
      <c r="J57" s="17"/>
      <c r="K57" s="17"/>
      <c r="L57" s="17"/>
      <c r="M57" s="17"/>
      <c r="N57" s="17"/>
      <c r="O57" s="17"/>
    </row>
    <row r="58" spans="1:15" s="18" customFormat="1" ht="12.75">
      <c r="A58" s="17"/>
      <c r="B58" s="42">
        <v>39</v>
      </c>
      <c r="C58" s="44"/>
      <c r="D58" s="45" t="e">
        <f t="shared" si="0"/>
        <v>#VALUE!</v>
      </c>
      <c r="E58" s="17"/>
      <c r="F58" s="17"/>
      <c r="G58" s="2"/>
      <c r="H58" s="17"/>
      <c r="I58" s="17"/>
      <c r="J58" s="17"/>
      <c r="K58" s="17"/>
      <c r="L58" s="17"/>
      <c r="M58" s="17"/>
      <c r="N58" s="17"/>
      <c r="O58" s="17"/>
    </row>
    <row r="59" spans="1:15" s="18" customFormat="1" ht="12.75">
      <c r="A59" s="17"/>
      <c r="B59" s="42">
        <v>40</v>
      </c>
      <c r="C59" s="44"/>
      <c r="D59" s="45" t="e">
        <f t="shared" si="0"/>
        <v>#VALUE!</v>
      </c>
      <c r="E59" s="17"/>
      <c r="F59" s="17"/>
      <c r="G59" s="2"/>
      <c r="H59" s="17"/>
      <c r="I59" s="17"/>
      <c r="J59" s="17"/>
      <c r="K59" s="17"/>
      <c r="L59" s="17"/>
      <c r="M59" s="17"/>
      <c r="N59" s="17"/>
      <c r="O59" s="17"/>
    </row>
    <row r="60" spans="1:15" s="18" customFormat="1" ht="12.75">
      <c r="A60" s="17"/>
      <c r="B60" s="42">
        <v>41</v>
      </c>
      <c r="C60" s="44"/>
      <c r="D60" s="45" t="e">
        <f t="shared" si="0"/>
        <v>#VALUE!</v>
      </c>
      <c r="E60" s="17"/>
      <c r="F60" s="17"/>
      <c r="G60" s="2"/>
      <c r="H60" s="17"/>
      <c r="I60" s="17"/>
      <c r="J60" s="17"/>
      <c r="K60" s="17"/>
      <c r="L60" s="17"/>
      <c r="M60" s="17"/>
      <c r="N60" s="17"/>
      <c r="O60" s="17"/>
    </row>
    <row r="61" spans="1:15" s="18" customFormat="1" ht="12.75">
      <c r="A61" s="17"/>
      <c r="B61" s="42">
        <v>42</v>
      </c>
      <c r="C61" s="44"/>
      <c r="D61" s="45" t="e">
        <f t="shared" si="0"/>
        <v>#VALUE!</v>
      </c>
      <c r="E61" s="17"/>
      <c r="F61" s="17"/>
      <c r="G61" s="2"/>
      <c r="H61" s="17"/>
      <c r="I61" s="17"/>
      <c r="J61" s="17"/>
      <c r="K61" s="17"/>
      <c r="L61" s="17"/>
      <c r="M61" s="17"/>
      <c r="N61" s="17"/>
      <c r="O61" s="17"/>
    </row>
    <row r="62" spans="1:15" s="18" customFormat="1" ht="12.75">
      <c r="A62" s="17"/>
      <c r="B62" s="42">
        <v>43</v>
      </c>
      <c r="C62" s="44"/>
      <c r="D62" s="45" t="e">
        <f t="shared" si="0"/>
        <v>#VALUE!</v>
      </c>
      <c r="E62" s="17"/>
      <c r="F62" s="17"/>
      <c r="G62" s="2"/>
      <c r="H62" s="17"/>
      <c r="I62" s="17"/>
      <c r="J62" s="17"/>
      <c r="K62" s="17"/>
      <c r="L62" s="17"/>
      <c r="M62" s="17"/>
      <c r="N62" s="17"/>
      <c r="O62" s="17"/>
    </row>
    <row r="63" spans="1:15" s="18" customFormat="1" ht="12.75">
      <c r="A63" s="17"/>
      <c r="B63" s="42">
        <v>44</v>
      </c>
      <c r="C63" s="44"/>
      <c r="D63" s="45" t="e">
        <f t="shared" si="0"/>
        <v>#VALUE!</v>
      </c>
      <c r="E63" s="17"/>
      <c r="F63" s="17"/>
      <c r="G63" s="2"/>
      <c r="H63" s="17"/>
      <c r="I63" s="17"/>
      <c r="J63" s="17"/>
      <c r="K63" s="17"/>
      <c r="L63" s="17"/>
      <c r="M63" s="17"/>
      <c r="N63" s="17"/>
      <c r="O63" s="17"/>
    </row>
    <row r="64" spans="1:15" s="18" customFormat="1" ht="12.75">
      <c r="A64" s="17"/>
      <c r="B64" s="42">
        <v>45</v>
      </c>
      <c r="C64" s="44"/>
      <c r="D64" s="45" t="e">
        <f t="shared" si="0"/>
        <v>#VALUE!</v>
      </c>
      <c r="E64" s="17"/>
      <c r="F64" s="17"/>
      <c r="G64" s="2"/>
      <c r="H64" s="17"/>
      <c r="I64" s="17"/>
      <c r="J64" s="17"/>
      <c r="K64" s="17"/>
      <c r="L64" s="17"/>
      <c r="M64" s="17"/>
      <c r="N64" s="17"/>
      <c r="O64" s="17"/>
    </row>
    <row r="65" spans="1:15" s="18" customFormat="1" ht="12.75">
      <c r="A65" s="17"/>
      <c r="B65" s="42">
        <v>46</v>
      </c>
      <c r="C65" s="44"/>
      <c r="D65" s="45" t="e">
        <f t="shared" si="0"/>
        <v>#VALUE!</v>
      </c>
      <c r="E65" s="17"/>
      <c r="F65" s="17"/>
      <c r="G65" s="2"/>
      <c r="H65" s="17"/>
      <c r="I65" s="17"/>
      <c r="J65" s="17"/>
      <c r="K65" s="17"/>
      <c r="L65" s="17"/>
      <c r="M65" s="17"/>
      <c r="N65" s="17"/>
      <c r="O65" s="17"/>
    </row>
    <row r="66" spans="1:15" s="18" customFormat="1" ht="12.75">
      <c r="A66" s="17"/>
      <c r="B66" s="42">
        <v>47</v>
      </c>
      <c r="C66" s="44"/>
      <c r="D66" s="45" t="e">
        <f t="shared" si="0"/>
        <v>#VALUE!</v>
      </c>
      <c r="E66" s="17"/>
      <c r="F66" s="17"/>
      <c r="G66" s="2"/>
      <c r="H66" s="17"/>
      <c r="I66" s="17"/>
      <c r="J66" s="17"/>
      <c r="K66" s="17"/>
      <c r="L66" s="17"/>
      <c r="M66" s="17"/>
      <c r="N66" s="17"/>
      <c r="O66" s="17"/>
    </row>
    <row r="67" spans="1:15" s="18" customFormat="1" ht="12.75">
      <c r="A67" s="17"/>
      <c r="B67" s="42">
        <v>48</v>
      </c>
      <c r="C67" s="44"/>
      <c r="D67" s="45" t="e">
        <f t="shared" si="0"/>
        <v>#VALUE!</v>
      </c>
      <c r="E67" s="17"/>
      <c r="F67" s="17"/>
      <c r="G67" s="2"/>
      <c r="H67" s="17"/>
      <c r="I67" s="17"/>
      <c r="J67" s="17"/>
      <c r="K67" s="17"/>
      <c r="L67" s="17"/>
      <c r="M67" s="17"/>
      <c r="N67" s="17"/>
      <c r="O67" s="17"/>
    </row>
    <row r="68" spans="1:15" s="18" customFormat="1" ht="12.75">
      <c r="A68" s="17"/>
      <c r="B68" s="42">
        <v>49</v>
      </c>
      <c r="C68" s="44"/>
      <c r="D68" s="45" t="e">
        <f t="shared" si="0"/>
        <v>#VALUE!</v>
      </c>
      <c r="E68" s="17"/>
      <c r="F68" s="17"/>
      <c r="G68" s="2"/>
      <c r="H68" s="17"/>
      <c r="I68" s="17"/>
      <c r="J68" s="17"/>
      <c r="K68" s="17"/>
      <c r="L68" s="17"/>
      <c r="M68" s="17"/>
      <c r="N68" s="17"/>
      <c r="O68" s="17"/>
    </row>
    <row r="69" spans="1:15" s="18" customFormat="1" ht="12.75">
      <c r="A69" s="17"/>
      <c r="B69" s="42">
        <v>50</v>
      </c>
      <c r="C69" s="44"/>
      <c r="D69" s="45" t="e">
        <f t="shared" si="0"/>
        <v>#VALUE!</v>
      </c>
      <c r="E69" s="17"/>
      <c r="F69" s="17"/>
      <c r="G69" s="2"/>
      <c r="H69" s="17"/>
      <c r="I69" s="17"/>
      <c r="J69" s="17"/>
      <c r="K69" s="17"/>
      <c r="L69" s="17"/>
      <c r="M69" s="17"/>
      <c r="N69" s="17"/>
      <c r="O69" s="17"/>
    </row>
    <row r="70" spans="1:15" s="18" customFormat="1" ht="12.75">
      <c r="A70" s="17"/>
      <c r="B70" s="17"/>
      <c r="C70" s="17"/>
      <c r="D70" s="17"/>
      <c r="E70" s="17"/>
      <c r="F70" s="17"/>
      <c r="G70" s="2"/>
      <c r="H70" s="17"/>
      <c r="I70" s="17"/>
      <c r="J70" s="17"/>
      <c r="K70" s="17"/>
      <c r="L70" s="17"/>
      <c r="M70" s="17"/>
      <c r="N70" s="17"/>
      <c r="O70" s="17"/>
    </row>
    <row r="71" spans="1:15" s="18" customFormat="1" ht="12.75">
      <c r="A71" s="17"/>
      <c r="B71" s="17"/>
      <c r="C71" s="17"/>
      <c r="D71" s="17"/>
      <c r="E71" s="17"/>
      <c r="F71" s="17"/>
      <c r="G71" s="2"/>
      <c r="H71" s="17"/>
      <c r="I71" s="17"/>
      <c r="J71" s="17"/>
      <c r="K71" s="17"/>
      <c r="L71" s="17"/>
      <c r="M71" s="17"/>
      <c r="N71" s="17"/>
      <c r="O71" s="17"/>
    </row>
    <row r="72" spans="1:15" s="18" customFormat="1" ht="12.75">
      <c r="A72" s="17"/>
      <c r="B72" s="17"/>
      <c r="C72" s="17"/>
      <c r="D72" s="17"/>
      <c r="E72" s="17"/>
      <c r="F72" s="17"/>
      <c r="G72" s="2"/>
      <c r="H72" s="17"/>
      <c r="I72" s="17"/>
      <c r="J72" s="17"/>
      <c r="K72" s="17"/>
      <c r="L72" s="17"/>
      <c r="M72" s="17"/>
      <c r="N72" s="17"/>
      <c r="O72" s="17"/>
    </row>
    <row r="73" spans="1:15" s="18" customFormat="1" ht="12.75">
      <c r="A73" s="46"/>
      <c r="B73"/>
      <c r="C73"/>
      <c r="D73"/>
      <c r="E73" s="46"/>
      <c r="F73" s="47"/>
      <c r="G73" s="48"/>
      <c r="H73" s="47"/>
      <c r="I73" s="47"/>
      <c r="J73" s="47"/>
      <c r="K73" s="47"/>
      <c r="L73" s="47"/>
      <c r="M73" s="46"/>
      <c r="N73" s="17"/>
      <c r="O73" s="17"/>
    </row>
    <row r="74" spans="1:15" s="18" customFormat="1" ht="12.75">
      <c r="A74" s="46"/>
      <c r="B74"/>
      <c r="C74"/>
      <c r="D74"/>
      <c r="E74" s="46"/>
      <c r="F74" s="47"/>
      <c r="G74" s="48"/>
      <c r="H74" s="47"/>
      <c r="I74" s="47"/>
      <c r="J74" s="47"/>
      <c r="K74" s="47"/>
      <c r="L74" s="47"/>
      <c r="M74" s="46"/>
      <c r="N74" s="17"/>
      <c r="O74" s="17"/>
    </row>
    <row r="75" spans="1:15" s="18" customFormat="1" ht="12.75">
      <c r="A75" s="46"/>
      <c r="B75"/>
      <c r="C75"/>
      <c r="D75"/>
      <c r="E75" s="46"/>
      <c r="F75" s="47"/>
      <c r="G75" s="48"/>
      <c r="H75" s="47"/>
      <c r="I75" s="47"/>
      <c r="J75" s="47"/>
      <c r="K75" s="47"/>
      <c r="L75" s="47"/>
      <c r="M75" s="46"/>
      <c r="N75" s="17"/>
      <c r="O75" s="17"/>
    </row>
    <row r="76" spans="5:13" ht="12.75">
      <c r="E76" s="46"/>
      <c r="M76" s="46"/>
    </row>
    <row r="77" spans="5:13" ht="12.75">
      <c r="E77" s="46"/>
      <c r="M77" s="46"/>
    </row>
    <row r="78" spans="5:13" ht="12.75">
      <c r="E78" s="46"/>
      <c r="M78" s="46"/>
    </row>
    <row r="79" spans="5:13" ht="12.75">
      <c r="E79" s="46"/>
      <c r="M79" s="46"/>
    </row>
    <row r="80" spans="5:13" ht="12.75">
      <c r="E80" s="46"/>
      <c r="M80" s="46"/>
    </row>
    <row r="81" spans="5:13" ht="12.75">
      <c r="E81" s="46"/>
      <c r="M81" s="46"/>
    </row>
    <row r="82" spans="5:13" ht="12.75">
      <c r="E82" s="46"/>
      <c r="M82" s="46"/>
    </row>
    <row r="83" spans="5:13" ht="12.75">
      <c r="E83" s="46"/>
      <c r="M83" s="46"/>
    </row>
    <row r="84" spans="5:13" ht="12.75">
      <c r="E84" s="46"/>
      <c r="M84" s="46"/>
    </row>
    <row r="85" spans="5:13" ht="12.75">
      <c r="E85" s="46"/>
      <c r="M85" s="46"/>
    </row>
    <row r="86" spans="5:13" ht="12.75">
      <c r="E86" s="46"/>
      <c r="M86" s="46"/>
    </row>
    <row r="87" spans="5:13" ht="12.75">
      <c r="E87" s="46"/>
      <c r="M87" s="46"/>
    </row>
    <row r="88" spans="5:13" ht="12.75">
      <c r="E88" s="46"/>
      <c r="M88" s="46"/>
    </row>
    <row r="89" spans="5:13" ht="12.75">
      <c r="E89" s="46"/>
      <c r="M89" s="46"/>
    </row>
    <row r="90" spans="5:13" ht="12.75">
      <c r="E90" s="46"/>
      <c r="M90" s="46"/>
    </row>
    <row r="91" spans="5:13" ht="12.75">
      <c r="E91" s="46"/>
      <c r="M91" s="46"/>
    </row>
    <row r="92" spans="5:13" ht="12.75">
      <c r="E92" s="46"/>
      <c r="M92" s="46"/>
    </row>
    <row r="93" spans="5:13" ht="12.75">
      <c r="E93" s="46"/>
      <c r="M93" s="46"/>
    </row>
    <row r="94" spans="5:13" ht="12.75">
      <c r="E94" s="46"/>
      <c r="M94" s="46"/>
    </row>
    <row r="95" spans="5:13" ht="12.75">
      <c r="E95" s="46"/>
      <c r="M95" s="46"/>
    </row>
    <row r="96" spans="5:13" ht="12.75">
      <c r="E96" s="46"/>
      <c r="M96" s="46"/>
    </row>
    <row r="97" spans="5:13" ht="12.75">
      <c r="E97" s="46"/>
      <c r="M97" s="46"/>
    </row>
    <row r="98" spans="5:13" ht="12.75">
      <c r="E98" s="46"/>
      <c r="M98" s="46"/>
    </row>
    <row r="99" spans="5:13" ht="12.75">
      <c r="E99" s="46"/>
      <c r="M99" s="46"/>
    </row>
    <row r="100" spans="5:13" ht="12.75">
      <c r="E100" s="46"/>
      <c r="M100" s="46"/>
    </row>
    <row r="101" spans="5:13" ht="12.75">
      <c r="E101" s="46"/>
      <c r="M101" s="46"/>
    </row>
    <row r="102" spans="5:13" ht="12.75">
      <c r="E102" s="46"/>
      <c r="M102" s="46"/>
    </row>
    <row r="103" spans="5:13" ht="12.75">
      <c r="E103" s="46"/>
      <c r="M103" s="46"/>
    </row>
    <row r="104" spans="5:13" ht="12.75">
      <c r="E104" s="46"/>
      <c r="M104" s="46"/>
    </row>
    <row r="105" spans="5:13" ht="12.75">
      <c r="E105" s="46"/>
      <c r="M105" s="46"/>
    </row>
    <row r="106" spans="5:13" ht="12.75">
      <c r="E106" s="46"/>
      <c r="M106" s="46"/>
    </row>
    <row r="107" spans="5:13" ht="12.75">
      <c r="E107" s="46"/>
      <c r="M107" s="46"/>
    </row>
    <row r="108" spans="5:13" ht="12.75">
      <c r="E108" s="46"/>
      <c r="M108" s="46"/>
    </row>
    <row r="109" spans="5:13" ht="12.75">
      <c r="E109" s="46"/>
      <c r="M109" s="46"/>
    </row>
    <row r="110" spans="5:13" ht="12.75">
      <c r="E110" s="46"/>
      <c r="M110" s="46"/>
    </row>
    <row r="111" spans="5:13" ht="12.75">
      <c r="E111" s="46"/>
      <c r="M111" s="46"/>
    </row>
    <row r="112" spans="5:13" ht="12.75">
      <c r="E112" s="46"/>
      <c r="M112" s="46"/>
    </row>
    <row r="113" spans="5:13" ht="12.75">
      <c r="E113" s="46"/>
      <c r="M113" s="46"/>
    </row>
    <row r="114" spans="5:13" ht="12.75">
      <c r="E114" s="46"/>
      <c r="M114" s="46"/>
    </row>
    <row r="115" spans="5:13" ht="12.75">
      <c r="E115" s="46"/>
      <c r="M115" s="46"/>
    </row>
    <row r="116" spans="5:13" ht="12.75">
      <c r="E116" s="46"/>
      <c r="M116" s="46"/>
    </row>
    <row r="117" spans="5:13" ht="12.75">
      <c r="E117" s="46"/>
      <c r="M117" s="46"/>
    </row>
    <row r="118" spans="5:13" ht="12.75">
      <c r="E118" s="46"/>
      <c r="M118" s="4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B1">
      <selection activeCell="D10" sqref="D7:D10"/>
    </sheetView>
  </sheetViews>
  <sheetFormatPr defaultColWidth="9.140625" defaultRowHeight="12.75"/>
  <cols>
    <col min="1" max="3" width="9.140625" style="119" customWidth="1"/>
    <col min="4" max="5" width="12.7109375" style="119" customWidth="1"/>
    <col min="6" max="6" width="6.57421875" style="70" customWidth="1"/>
    <col min="7" max="9" width="9.140625" style="119" customWidth="1"/>
    <col min="10" max="10" width="9.140625" style="120" customWidth="1"/>
    <col min="11" max="11" width="9.140625" style="119" customWidth="1"/>
    <col min="12" max="12" width="9.140625" style="70" customWidth="1"/>
    <col min="13" max="13" width="12.57421875" style="70" customWidth="1"/>
    <col min="14" max="16384" width="9.140625" style="70" customWidth="1"/>
  </cols>
  <sheetData>
    <row r="1" spans="1:15" ht="14.25">
      <c r="A1" s="61"/>
      <c r="B1" s="62"/>
      <c r="C1" s="62"/>
      <c r="D1" s="62"/>
      <c r="E1" s="63"/>
      <c r="F1" s="64"/>
      <c r="G1" s="65" t="s">
        <v>7</v>
      </c>
      <c r="H1" s="62"/>
      <c r="I1" s="62"/>
      <c r="J1" s="66" t="s">
        <v>8</v>
      </c>
      <c r="K1" s="62"/>
      <c r="L1" s="67"/>
      <c r="M1" s="68" t="s">
        <v>9</v>
      </c>
      <c r="N1" s="67"/>
      <c r="O1" s="69" t="s">
        <v>8</v>
      </c>
    </row>
    <row r="2" spans="1:15" ht="12.75">
      <c r="A2" s="71"/>
      <c r="B2" s="71"/>
      <c r="C2" s="71"/>
      <c r="D2" s="71"/>
      <c r="E2" s="72"/>
      <c r="F2" s="64"/>
      <c r="G2" s="73"/>
      <c r="H2" s="74"/>
      <c r="I2" s="74"/>
      <c r="J2" s="75"/>
      <c r="K2" s="74"/>
      <c r="L2" s="76"/>
      <c r="M2" s="77"/>
      <c r="N2" s="76"/>
      <c r="O2" s="78"/>
    </row>
    <row r="3" spans="1:15" ht="12.75">
      <c r="A3" s="71"/>
      <c r="B3" s="71"/>
      <c r="C3" s="71"/>
      <c r="D3" s="71"/>
      <c r="E3" s="72"/>
      <c r="F3" s="64"/>
      <c r="G3" s="73"/>
      <c r="H3" s="74"/>
      <c r="I3" s="74"/>
      <c r="J3" s="75"/>
      <c r="K3" s="74"/>
      <c r="L3" s="76"/>
      <c r="M3" s="77"/>
      <c r="N3" s="76"/>
      <c r="O3" s="78"/>
    </row>
    <row r="4" spans="1:15" ht="12.75">
      <c r="A4" s="79"/>
      <c r="B4" s="71"/>
      <c r="C4" s="71"/>
      <c r="D4" s="71"/>
      <c r="E4" s="72"/>
      <c r="F4" s="64"/>
      <c r="G4" s="80" t="s">
        <v>10</v>
      </c>
      <c r="H4" s="74"/>
      <c r="I4" s="74"/>
      <c r="J4" s="81"/>
      <c r="K4" s="74"/>
      <c r="L4" s="76"/>
      <c r="M4" s="77" t="s">
        <v>11</v>
      </c>
      <c r="N4" s="76"/>
      <c r="O4" s="82"/>
    </row>
    <row r="5" spans="1:15" ht="12.75">
      <c r="A5" s="83" t="s">
        <v>1</v>
      </c>
      <c r="B5" s="71" t="s">
        <v>6</v>
      </c>
      <c r="C5" s="71" t="s">
        <v>2</v>
      </c>
      <c r="D5" s="71" t="s">
        <v>12</v>
      </c>
      <c r="E5" s="84" t="s">
        <v>13</v>
      </c>
      <c r="F5" s="64"/>
      <c r="G5" s="85" t="s">
        <v>14</v>
      </c>
      <c r="H5" s="86" t="s">
        <v>15</v>
      </c>
      <c r="I5" s="86" t="s">
        <v>16</v>
      </c>
      <c r="J5" s="75" t="s">
        <v>17</v>
      </c>
      <c r="K5" s="86" t="s">
        <v>18</v>
      </c>
      <c r="L5" s="76"/>
      <c r="M5" s="86" t="s">
        <v>16</v>
      </c>
      <c r="N5" s="86" t="s">
        <v>17</v>
      </c>
      <c r="O5" s="78" t="s">
        <v>18</v>
      </c>
    </row>
    <row r="6" spans="1:15" ht="12.75">
      <c r="A6" s="87"/>
      <c r="B6" s="88"/>
      <c r="C6" s="88"/>
      <c r="D6" s="88"/>
      <c r="E6" s="89"/>
      <c r="F6" s="64"/>
      <c r="G6" s="90"/>
      <c r="H6" s="91"/>
      <c r="I6" s="91"/>
      <c r="J6" s="92"/>
      <c r="K6" s="91"/>
      <c r="L6" s="93"/>
      <c r="M6" s="93"/>
      <c r="N6" s="91"/>
      <c r="O6" s="94"/>
    </row>
    <row r="7" spans="1:15" ht="12.75">
      <c r="A7" s="95">
        <v>1</v>
      </c>
      <c r="B7" s="96">
        <f>'Ijklijn CO2'!C20</f>
        <v>0</v>
      </c>
      <c r="C7" s="97" t="e">
        <f>'Ijklijn CO2'!D20</f>
        <v>#VALUE!</v>
      </c>
      <c r="D7" s="121"/>
      <c r="E7" s="57" t="e">
        <f>C7/D7</f>
        <v>#VALUE!</v>
      </c>
      <c r="F7" s="64"/>
      <c r="G7" s="58"/>
      <c r="H7" s="98" t="e">
        <f>E7</f>
        <v>#VALUE!</v>
      </c>
      <c r="I7" s="99">
        <f>(0.000000415/10^-G7)</f>
        <v>4.15E-07</v>
      </c>
      <c r="J7" s="98" t="e">
        <f>H7-K7</f>
        <v>#VALUE!</v>
      </c>
      <c r="K7" s="100" t="e">
        <f>H7*I7/(I7+1)</f>
        <v>#VALUE!</v>
      </c>
      <c r="L7" s="101"/>
      <c r="M7" s="99">
        <f>(0.0000009333/10^-G7)</f>
        <v>9.333E-07</v>
      </c>
      <c r="N7" s="100" t="e">
        <f>H7-O7</f>
        <v>#VALUE!</v>
      </c>
      <c r="O7" s="102" t="e">
        <f>H7*M7/(M7+1)</f>
        <v>#VALUE!</v>
      </c>
    </row>
    <row r="8" spans="1:15" ht="12.75">
      <c r="A8" s="103">
        <v>2</v>
      </c>
      <c r="B8" s="96">
        <f>'Ijklijn CO2'!C21</f>
        <v>0</v>
      </c>
      <c r="C8" s="97" t="e">
        <f>'Ijklijn CO2'!D21</f>
        <v>#VALUE!</v>
      </c>
      <c r="D8" s="122"/>
      <c r="E8" s="56" t="e">
        <f aca="true" t="shared" si="0" ref="E8:E18">C8/D8</f>
        <v>#VALUE!</v>
      </c>
      <c r="F8" s="64"/>
      <c r="G8" s="59"/>
      <c r="H8" s="104" t="e">
        <f aca="true" t="shared" si="1" ref="H8:H42">E8</f>
        <v>#VALUE!</v>
      </c>
      <c r="I8" s="105">
        <f aca="true" t="shared" si="2" ref="I8:I42">(0.000000415/10^-G8)</f>
        <v>4.15E-07</v>
      </c>
      <c r="J8" s="104" t="e">
        <f aca="true" t="shared" si="3" ref="J8:J42">H8-K8</f>
        <v>#VALUE!</v>
      </c>
      <c r="K8" s="106" t="e">
        <f aca="true" t="shared" si="4" ref="K8:K42">H8*I8/(I8+1)</f>
        <v>#VALUE!</v>
      </c>
      <c r="L8" s="107"/>
      <c r="M8" s="105">
        <f>(0.0000009333/10^-G8)</f>
        <v>9.333E-07</v>
      </c>
      <c r="N8" s="106" t="e">
        <f aca="true" t="shared" si="5" ref="N8:N42">H8-O8</f>
        <v>#VALUE!</v>
      </c>
      <c r="O8" s="108" t="e">
        <f aca="true" t="shared" si="6" ref="O8:O42">H8*M8/(M8+1)</f>
        <v>#VALUE!</v>
      </c>
    </row>
    <row r="9" spans="1:15" ht="12.75">
      <c r="A9" s="103">
        <v>3</v>
      </c>
      <c r="B9" s="96">
        <f>'Ijklijn CO2'!C22</f>
        <v>0</v>
      </c>
      <c r="C9" s="97" t="e">
        <f>'Ijklijn CO2'!D22</f>
        <v>#VALUE!</v>
      </c>
      <c r="D9" s="122"/>
      <c r="E9" s="56" t="e">
        <f t="shared" si="0"/>
        <v>#VALUE!</v>
      </c>
      <c r="F9" s="64"/>
      <c r="G9" s="59"/>
      <c r="H9" s="104" t="e">
        <f t="shared" si="1"/>
        <v>#VALUE!</v>
      </c>
      <c r="I9" s="105">
        <f t="shared" si="2"/>
        <v>4.15E-07</v>
      </c>
      <c r="J9" s="104" t="e">
        <f t="shared" si="3"/>
        <v>#VALUE!</v>
      </c>
      <c r="K9" s="106" t="e">
        <f t="shared" si="4"/>
        <v>#VALUE!</v>
      </c>
      <c r="L9" s="107"/>
      <c r="M9" s="105">
        <f>(0.0000009333/10^-G9)</f>
        <v>9.333E-07</v>
      </c>
      <c r="N9" s="106" t="e">
        <f t="shared" si="5"/>
        <v>#VALUE!</v>
      </c>
      <c r="O9" s="108" t="e">
        <f t="shared" si="6"/>
        <v>#VALUE!</v>
      </c>
    </row>
    <row r="10" spans="1:15" ht="12.75">
      <c r="A10" s="103">
        <v>4</v>
      </c>
      <c r="B10" s="96">
        <f>'Ijklijn CO2'!C23</f>
        <v>0</v>
      </c>
      <c r="C10" s="97" t="e">
        <f>'Ijklijn CO2'!D23</f>
        <v>#VALUE!</v>
      </c>
      <c r="D10" s="122"/>
      <c r="E10" s="49" t="e">
        <f t="shared" si="0"/>
        <v>#VALUE!</v>
      </c>
      <c r="F10" s="64"/>
      <c r="G10" s="59"/>
      <c r="H10" s="104" t="e">
        <f t="shared" si="1"/>
        <v>#VALUE!</v>
      </c>
      <c r="I10" s="105">
        <f t="shared" si="2"/>
        <v>4.15E-07</v>
      </c>
      <c r="J10" s="104" t="e">
        <f t="shared" si="3"/>
        <v>#VALUE!</v>
      </c>
      <c r="K10" s="106" t="e">
        <f t="shared" si="4"/>
        <v>#VALUE!</v>
      </c>
      <c r="L10" s="107"/>
      <c r="M10" s="105">
        <f aca="true" t="shared" si="7" ref="M10:M42">(0.0000009333/10^-G10)</f>
        <v>9.333E-07</v>
      </c>
      <c r="N10" s="106" t="e">
        <f t="shared" si="5"/>
        <v>#VALUE!</v>
      </c>
      <c r="O10" s="108" t="e">
        <f t="shared" si="6"/>
        <v>#VALUE!</v>
      </c>
    </row>
    <row r="11" spans="1:15" ht="12.75">
      <c r="A11" s="103">
        <v>5</v>
      </c>
      <c r="B11" s="96">
        <f>'Ijklijn CO2'!C24</f>
        <v>0</v>
      </c>
      <c r="C11" s="97" t="e">
        <f>'Ijklijn CO2'!D24</f>
        <v>#VALUE!</v>
      </c>
      <c r="D11" s="122"/>
      <c r="E11" s="49" t="e">
        <f t="shared" si="0"/>
        <v>#VALUE!</v>
      </c>
      <c r="F11" s="64"/>
      <c r="G11" s="59"/>
      <c r="H11" s="104" t="e">
        <f t="shared" si="1"/>
        <v>#VALUE!</v>
      </c>
      <c r="I11" s="105">
        <f t="shared" si="2"/>
        <v>4.15E-07</v>
      </c>
      <c r="J11" s="104" t="e">
        <f t="shared" si="3"/>
        <v>#VALUE!</v>
      </c>
      <c r="K11" s="106" t="e">
        <f t="shared" si="4"/>
        <v>#VALUE!</v>
      </c>
      <c r="L11" s="107"/>
      <c r="M11" s="105">
        <f t="shared" si="7"/>
        <v>9.333E-07</v>
      </c>
      <c r="N11" s="106" t="e">
        <f t="shared" si="5"/>
        <v>#VALUE!</v>
      </c>
      <c r="O11" s="108" t="e">
        <f t="shared" si="6"/>
        <v>#VALUE!</v>
      </c>
    </row>
    <row r="12" spans="1:15" ht="12.75">
      <c r="A12" s="103">
        <v>6</v>
      </c>
      <c r="B12" s="96">
        <f>'Ijklijn CO2'!C25</f>
        <v>0</v>
      </c>
      <c r="C12" s="97" t="e">
        <f>'Ijklijn CO2'!D25</f>
        <v>#VALUE!</v>
      </c>
      <c r="D12" s="122"/>
      <c r="E12" s="49" t="e">
        <f t="shared" si="0"/>
        <v>#VALUE!</v>
      </c>
      <c r="F12" s="64"/>
      <c r="G12" s="59"/>
      <c r="H12" s="104" t="e">
        <f t="shared" si="1"/>
        <v>#VALUE!</v>
      </c>
      <c r="I12" s="105">
        <f t="shared" si="2"/>
        <v>4.15E-07</v>
      </c>
      <c r="J12" s="104" t="e">
        <f t="shared" si="3"/>
        <v>#VALUE!</v>
      </c>
      <c r="K12" s="106" t="e">
        <f t="shared" si="4"/>
        <v>#VALUE!</v>
      </c>
      <c r="L12" s="107"/>
      <c r="M12" s="105">
        <f t="shared" si="7"/>
        <v>9.333E-07</v>
      </c>
      <c r="N12" s="106" t="e">
        <f t="shared" si="5"/>
        <v>#VALUE!</v>
      </c>
      <c r="O12" s="108" t="e">
        <f t="shared" si="6"/>
        <v>#VALUE!</v>
      </c>
    </row>
    <row r="13" spans="1:15" ht="12.75">
      <c r="A13" s="103">
        <v>7</v>
      </c>
      <c r="B13" s="96">
        <f>'Ijklijn CO2'!C26</f>
        <v>0</v>
      </c>
      <c r="C13" s="97" t="e">
        <f>'Ijklijn CO2'!D26</f>
        <v>#VALUE!</v>
      </c>
      <c r="D13" s="122"/>
      <c r="E13" s="49" t="e">
        <f t="shared" si="0"/>
        <v>#VALUE!</v>
      </c>
      <c r="F13" s="64"/>
      <c r="G13" s="59"/>
      <c r="H13" s="104" t="e">
        <f t="shared" si="1"/>
        <v>#VALUE!</v>
      </c>
      <c r="I13" s="105">
        <f t="shared" si="2"/>
        <v>4.15E-07</v>
      </c>
      <c r="J13" s="104" t="e">
        <f t="shared" si="3"/>
        <v>#VALUE!</v>
      </c>
      <c r="K13" s="106" t="e">
        <f t="shared" si="4"/>
        <v>#VALUE!</v>
      </c>
      <c r="L13" s="107"/>
      <c r="M13" s="105">
        <f t="shared" si="7"/>
        <v>9.333E-07</v>
      </c>
      <c r="N13" s="106" t="e">
        <f t="shared" si="5"/>
        <v>#VALUE!</v>
      </c>
      <c r="O13" s="108" t="e">
        <f t="shared" si="6"/>
        <v>#VALUE!</v>
      </c>
    </row>
    <row r="14" spans="1:15" ht="12.75">
      <c r="A14" s="103">
        <v>8</v>
      </c>
      <c r="B14" s="96">
        <f>'Ijklijn CO2'!C27</f>
        <v>0</v>
      </c>
      <c r="C14" s="97" t="e">
        <f>'Ijklijn CO2'!D27</f>
        <v>#VALUE!</v>
      </c>
      <c r="D14" s="122"/>
      <c r="E14" s="49" t="e">
        <f t="shared" si="0"/>
        <v>#VALUE!</v>
      </c>
      <c r="F14" s="64"/>
      <c r="G14" s="59"/>
      <c r="H14" s="104" t="e">
        <f t="shared" si="1"/>
        <v>#VALUE!</v>
      </c>
      <c r="I14" s="105">
        <f t="shared" si="2"/>
        <v>4.15E-07</v>
      </c>
      <c r="J14" s="104" t="e">
        <f t="shared" si="3"/>
        <v>#VALUE!</v>
      </c>
      <c r="K14" s="106" t="e">
        <f t="shared" si="4"/>
        <v>#VALUE!</v>
      </c>
      <c r="L14" s="107"/>
      <c r="M14" s="105">
        <f t="shared" si="7"/>
        <v>9.333E-07</v>
      </c>
      <c r="N14" s="106" t="e">
        <f t="shared" si="5"/>
        <v>#VALUE!</v>
      </c>
      <c r="O14" s="108" t="e">
        <f t="shared" si="6"/>
        <v>#VALUE!</v>
      </c>
    </row>
    <row r="15" spans="1:15" ht="12.75">
      <c r="A15" s="103">
        <v>9</v>
      </c>
      <c r="B15" s="96">
        <f>'Ijklijn CO2'!C28</f>
        <v>0</v>
      </c>
      <c r="C15" s="97" t="e">
        <f>'Ijklijn CO2'!D28</f>
        <v>#VALUE!</v>
      </c>
      <c r="D15" s="122"/>
      <c r="E15" s="49" t="e">
        <f t="shared" si="0"/>
        <v>#VALUE!</v>
      </c>
      <c r="F15" s="64"/>
      <c r="G15" s="59"/>
      <c r="H15" s="104" t="e">
        <f t="shared" si="1"/>
        <v>#VALUE!</v>
      </c>
      <c r="I15" s="105">
        <f t="shared" si="2"/>
        <v>4.15E-07</v>
      </c>
      <c r="J15" s="104" t="e">
        <f t="shared" si="3"/>
        <v>#VALUE!</v>
      </c>
      <c r="K15" s="106" t="e">
        <f t="shared" si="4"/>
        <v>#VALUE!</v>
      </c>
      <c r="L15" s="107"/>
      <c r="M15" s="105">
        <f t="shared" si="7"/>
        <v>9.333E-07</v>
      </c>
      <c r="N15" s="106" t="e">
        <f t="shared" si="5"/>
        <v>#VALUE!</v>
      </c>
      <c r="O15" s="108" t="e">
        <f t="shared" si="6"/>
        <v>#VALUE!</v>
      </c>
    </row>
    <row r="16" spans="1:15" ht="12.75">
      <c r="A16" s="103">
        <v>10</v>
      </c>
      <c r="B16" s="96">
        <f>'Ijklijn CO2'!C29</f>
        <v>0</v>
      </c>
      <c r="C16" s="97" t="e">
        <f>'Ijklijn CO2'!D29</f>
        <v>#VALUE!</v>
      </c>
      <c r="D16" s="122"/>
      <c r="E16" s="49" t="e">
        <f t="shared" si="0"/>
        <v>#VALUE!</v>
      </c>
      <c r="F16" s="64"/>
      <c r="G16" s="59"/>
      <c r="H16" s="104" t="e">
        <f t="shared" si="1"/>
        <v>#VALUE!</v>
      </c>
      <c r="I16" s="105">
        <f t="shared" si="2"/>
        <v>4.15E-07</v>
      </c>
      <c r="J16" s="104" t="e">
        <f t="shared" si="3"/>
        <v>#VALUE!</v>
      </c>
      <c r="K16" s="106" t="e">
        <f t="shared" si="4"/>
        <v>#VALUE!</v>
      </c>
      <c r="L16" s="107"/>
      <c r="M16" s="105">
        <f t="shared" si="7"/>
        <v>9.333E-07</v>
      </c>
      <c r="N16" s="106" t="e">
        <f t="shared" si="5"/>
        <v>#VALUE!</v>
      </c>
      <c r="O16" s="108" t="e">
        <f t="shared" si="6"/>
        <v>#VALUE!</v>
      </c>
    </row>
    <row r="17" spans="1:15" ht="12.75">
      <c r="A17" s="103">
        <v>11</v>
      </c>
      <c r="B17" s="96">
        <f>'Ijklijn CO2'!C30</f>
        <v>0</v>
      </c>
      <c r="C17" s="97" t="e">
        <f>'Ijklijn CO2'!D30</f>
        <v>#VALUE!</v>
      </c>
      <c r="D17" s="122"/>
      <c r="E17" s="49" t="e">
        <f t="shared" si="0"/>
        <v>#VALUE!</v>
      </c>
      <c r="F17" s="64"/>
      <c r="G17" s="59"/>
      <c r="H17" s="104" t="e">
        <f t="shared" si="1"/>
        <v>#VALUE!</v>
      </c>
      <c r="I17" s="105">
        <f t="shared" si="2"/>
        <v>4.15E-07</v>
      </c>
      <c r="J17" s="104" t="e">
        <f t="shared" si="3"/>
        <v>#VALUE!</v>
      </c>
      <c r="K17" s="106" t="e">
        <f t="shared" si="4"/>
        <v>#VALUE!</v>
      </c>
      <c r="L17" s="107"/>
      <c r="M17" s="105">
        <f t="shared" si="7"/>
        <v>9.333E-07</v>
      </c>
      <c r="N17" s="106" t="e">
        <f t="shared" si="5"/>
        <v>#VALUE!</v>
      </c>
      <c r="O17" s="108" t="e">
        <f t="shared" si="6"/>
        <v>#VALUE!</v>
      </c>
    </row>
    <row r="18" spans="1:15" ht="12.75">
      <c r="A18" s="103">
        <v>12</v>
      </c>
      <c r="B18" s="96">
        <f>'Ijklijn CO2'!C31</f>
        <v>0</v>
      </c>
      <c r="C18" s="97" t="e">
        <f>'Ijklijn CO2'!D31</f>
        <v>#VALUE!</v>
      </c>
      <c r="D18" s="122"/>
      <c r="E18" s="49" t="e">
        <f t="shared" si="0"/>
        <v>#VALUE!</v>
      </c>
      <c r="F18" s="64"/>
      <c r="G18" s="59"/>
      <c r="H18" s="104" t="e">
        <f t="shared" si="1"/>
        <v>#VALUE!</v>
      </c>
      <c r="I18" s="105">
        <f t="shared" si="2"/>
        <v>4.15E-07</v>
      </c>
      <c r="J18" s="104" t="e">
        <f t="shared" si="3"/>
        <v>#VALUE!</v>
      </c>
      <c r="K18" s="106" t="e">
        <f t="shared" si="4"/>
        <v>#VALUE!</v>
      </c>
      <c r="L18" s="107"/>
      <c r="M18" s="105">
        <f t="shared" si="7"/>
        <v>9.333E-07</v>
      </c>
      <c r="N18" s="106" t="e">
        <f t="shared" si="5"/>
        <v>#VALUE!</v>
      </c>
      <c r="O18" s="108" t="e">
        <f t="shared" si="6"/>
        <v>#VALUE!</v>
      </c>
    </row>
    <row r="19" spans="1:15" ht="12.75">
      <c r="A19" s="103">
        <v>13</v>
      </c>
      <c r="B19" s="96">
        <f>'Ijklijn CO2'!C32</f>
        <v>0</v>
      </c>
      <c r="C19" s="97" t="e">
        <f>'Ijklijn CO2'!D32</f>
        <v>#VALUE!</v>
      </c>
      <c r="D19" s="122"/>
      <c r="E19" s="49" t="e">
        <f aca="true" t="shared" si="8" ref="E19:E30">C19/D19</f>
        <v>#VALUE!</v>
      </c>
      <c r="F19" s="64"/>
      <c r="G19" s="59"/>
      <c r="H19" s="104" t="e">
        <f t="shared" si="1"/>
        <v>#VALUE!</v>
      </c>
      <c r="I19" s="105">
        <f t="shared" si="2"/>
        <v>4.15E-07</v>
      </c>
      <c r="J19" s="104" t="e">
        <f t="shared" si="3"/>
        <v>#VALUE!</v>
      </c>
      <c r="K19" s="106" t="e">
        <f t="shared" si="4"/>
        <v>#VALUE!</v>
      </c>
      <c r="L19" s="107"/>
      <c r="M19" s="105">
        <f t="shared" si="7"/>
        <v>9.333E-07</v>
      </c>
      <c r="N19" s="106" t="e">
        <f t="shared" si="5"/>
        <v>#VALUE!</v>
      </c>
      <c r="O19" s="108" t="e">
        <f t="shared" si="6"/>
        <v>#VALUE!</v>
      </c>
    </row>
    <row r="20" spans="1:15" ht="12.75">
      <c r="A20" s="103">
        <v>14</v>
      </c>
      <c r="B20" s="96">
        <f>'Ijklijn CO2'!C33</f>
        <v>0</v>
      </c>
      <c r="C20" s="97" t="e">
        <f>'Ijklijn CO2'!D33</f>
        <v>#VALUE!</v>
      </c>
      <c r="D20" s="122"/>
      <c r="E20" s="49" t="e">
        <f t="shared" si="8"/>
        <v>#VALUE!</v>
      </c>
      <c r="F20" s="64"/>
      <c r="G20" s="59"/>
      <c r="H20" s="104" t="e">
        <f t="shared" si="1"/>
        <v>#VALUE!</v>
      </c>
      <c r="I20" s="105">
        <f t="shared" si="2"/>
        <v>4.15E-07</v>
      </c>
      <c r="J20" s="104" t="e">
        <f t="shared" si="3"/>
        <v>#VALUE!</v>
      </c>
      <c r="K20" s="106" t="e">
        <f t="shared" si="4"/>
        <v>#VALUE!</v>
      </c>
      <c r="L20" s="107"/>
      <c r="M20" s="105">
        <f t="shared" si="7"/>
        <v>9.333E-07</v>
      </c>
      <c r="N20" s="106" t="e">
        <f t="shared" si="5"/>
        <v>#VALUE!</v>
      </c>
      <c r="O20" s="108" t="e">
        <f t="shared" si="6"/>
        <v>#VALUE!</v>
      </c>
    </row>
    <row r="21" spans="1:15" ht="12.75">
      <c r="A21" s="103">
        <v>15</v>
      </c>
      <c r="B21" s="96">
        <f>'Ijklijn CO2'!C34</f>
        <v>0</v>
      </c>
      <c r="C21" s="97" t="e">
        <f>'Ijklijn CO2'!D34</f>
        <v>#VALUE!</v>
      </c>
      <c r="D21" s="122"/>
      <c r="E21" s="49" t="e">
        <f t="shared" si="8"/>
        <v>#VALUE!</v>
      </c>
      <c r="F21" s="64"/>
      <c r="G21" s="59"/>
      <c r="H21" s="104" t="e">
        <f t="shared" si="1"/>
        <v>#VALUE!</v>
      </c>
      <c r="I21" s="105">
        <f t="shared" si="2"/>
        <v>4.15E-07</v>
      </c>
      <c r="J21" s="104" t="e">
        <f t="shared" si="3"/>
        <v>#VALUE!</v>
      </c>
      <c r="K21" s="106" t="e">
        <f t="shared" si="4"/>
        <v>#VALUE!</v>
      </c>
      <c r="L21" s="107"/>
      <c r="M21" s="105">
        <f t="shared" si="7"/>
        <v>9.333E-07</v>
      </c>
      <c r="N21" s="106" t="e">
        <f t="shared" si="5"/>
        <v>#VALUE!</v>
      </c>
      <c r="O21" s="108" t="e">
        <f t="shared" si="6"/>
        <v>#VALUE!</v>
      </c>
    </row>
    <row r="22" spans="1:15" ht="12.75">
      <c r="A22" s="103">
        <v>16</v>
      </c>
      <c r="B22" s="96">
        <f>'Ijklijn CO2'!C35</f>
        <v>0</v>
      </c>
      <c r="C22" s="97" t="e">
        <f>'Ijklijn CO2'!D35</f>
        <v>#VALUE!</v>
      </c>
      <c r="D22" s="122"/>
      <c r="E22" s="49" t="e">
        <f t="shared" si="8"/>
        <v>#VALUE!</v>
      </c>
      <c r="F22" s="64"/>
      <c r="G22" s="59"/>
      <c r="H22" s="104" t="e">
        <f t="shared" si="1"/>
        <v>#VALUE!</v>
      </c>
      <c r="I22" s="105">
        <f t="shared" si="2"/>
        <v>4.15E-07</v>
      </c>
      <c r="J22" s="104" t="e">
        <f t="shared" si="3"/>
        <v>#VALUE!</v>
      </c>
      <c r="K22" s="106" t="e">
        <f t="shared" si="4"/>
        <v>#VALUE!</v>
      </c>
      <c r="L22" s="107"/>
      <c r="M22" s="105">
        <f t="shared" si="7"/>
        <v>9.333E-07</v>
      </c>
      <c r="N22" s="106" t="e">
        <f t="shared" si="5"/>
        <v>#VALUE!</v>
      </c>
      <c r="O22" s="108" t="e">
        <f t="shared" si="6"/>
        <v>#VALUE!</v>
      </c>
    </row>
    <row r="23" spans="1:15" ht="12.75">
      <c r="A23" s="103">
        <v>17</v>
      </c>
      <c r="B23" s="96">
        <f>'Ijklijn CO2'!C36</f>
        <v>0</v>
      </c>
      <c r="C23" s="97" t="e">
        <f>'Ijklijn CO2'!D36</f>
        <v>#VALUE!</v>
      </c>
      <c r="D23" s="122"/>
      <c r="E23" s="49" t="e">
        <f t="shared" si="8"/>
        <v>#VALUE!</v>
      </c>
      <c r="F23" s="64"/>
      <c r="G23" s="59"/>
      <c r="H23" s="104" t="e">
        <f t="shared" si="1"/>
        <v>#VALUE!</v>
      </c>
      <c r="I23" s="105">
        <f t="shared" si="2"/>
        <v>4.15E-07</v>
      </c>
      <c r="J23" s="104" t="e">
        <f t="shared" si="3"/>
        <v>#VALUE!</v>
      </c>
      <c r="K23" s="106" t="e">
        <f t="shared" si="4"/>
        <v>#VALUE!</v>
      </c>
      <c r="L23" s="107"/>
      <c r="M23" s="105">
        <f t="shared" si="7"/>
        <v>9.333E-07</v>
      </c>
      <c r="N23" s="106" t="e">
        <f t="shared" si="5"/>
        <v>#VALUE!</v>
      </c>
      <c r="O23" s="108" t="e">
        <f t="shared" si="6"/>
        <v>#VALUE!</v>
      </c>
    </row>
    <row r="24" spans="1:15" ht="12.75">
      <c r="A24" s="103">
        <v>18</v>
      </c>
      <c r="B24" s="96">
        <f>'Ijklijn CO2'!C37</f>
        <v>0</v>
      </c>
      <c r="C24" s="97" t="e">
        <f>'Ijklijn CO2'!D37</f>
        <v>#VALUE!</v>
      </c>
      <c r="D24" s="122"/>
      <c r="E24" s="49" t="e">
        <f t="shared" si="8"/>
        <v>#VALUE!</v>
      </c>
      <c r="F24" s="64"/>
      <c r="G24" s="59"/>
      <c r="H24" s="104" t="e">
        <f t="shared" si="1"/>
        <v>#VALUE!</v>
      </c>
      <c r="I24" s="105">
        <f t="shared" si="2"/>
        <v>4.15E-07</v>
      </c>
      <c r="J24" s="104" t="e">
        <f t="shared" si="3"/>
        <v>#VALUE!</v>
      </c>
      <c r="K24" s="106" t="e">
        <f t="shared" si="4"/>
        <v>#VALUE!</v>
      </c>
      <c r="L24" s="107"/>
      <c r="M24" s="105">
        <f t="shared" si="7"/>
        <v>9.333E-07</v>
      </c>
      <c r="N24" s="106" t="e">
        <f t="shared" si="5"/>
        <v>#VALUE!</v>
      </c>
      <c r="O24" s="108" t="e">
        <f t="shared" si="6"/>
        <v>#VALUE!</v>
      </c>
    </row>
    <row r="25" spans="1:15" ht="12.75">
      <c r="A25" s="103">
        <v>19</v>
      </c>
      <c r="B25" s="96">
        <f>'Ijklijn CO2'!C38</f>
        <v>0</v>
      </c>
      <c r="C25" s="97" t="e">
        <f>'Ijklijn CO2'!D38</f>
        <v>#VALUE!</v>
      </c>
      <c r="D25" s="122"/>
      <c r="E25" s="49" t="e">
        <f t="shared" si="8"/>
        <v>#VALUE!</v>
      </c>
      <c r="F25" s="64"/>
      <c r="G25" s="59"/>
      <c r="H25" s="104" t="e">
        <f t="shared" si="1"/>
        <v>#VALUE!</v>
      </c>
      <c r="I25" s="105">
        <f t="shared" si="2"/>
        <v>4.15E-07</v>
      </c>
      <c r="J25" s="104" t="e">
        <f t="shared" si="3"/>
        <v>#VALUE!</v>
      </c>
      <c r="K25" s="106" t="e">
        <f>H25*I25/(I25+1)</f>
        <v>#VALUE!</v>
      </c>
      <c r="L25" s="107"/>
      <c r="M25" s="105">
        <f t="shared" si="7"/>
        <v>9.333E-07</v>
      </c>
      <c r="N25" s="106" t="e">
        <f t="shared" si="5"/>
        <v>#VALUE!</v>
      </c>
      <c r="O25" s="108" t="e">
        <f t="shared" si="6"/>
        <v>#VALUE!</v>
      </c>
    </row>
    <row r="26" spans="1:15" ht="12.75">
      <c r="A26" s="103">
        <v>20</v>
      </c>
      <c r="B26" s="96">
        <f>'Ijklijn CO2'!C39</f>
        <v>0</v>
      </c>
      <c r="C26" s="97" t="e">
        <f>'Ijklijn CO2'!D39</f>
        <v>#VALUE!</v>
      </c>
      <c r="D26" s="122"/>
      <c r="E26" s="49" t="e">
        <f t="shared" si="8"/>
        <v>#VALUE!</v>
      </c>
      <c r="F26" s="64"/>
      <c r="G26" s="59"/>
      <c r="H26" s="106" t="e">
        <f t="shared" si="1"/>
        <v>#VALUE!</v>
      </c>
      <c r="I26" s="105">
        <f t="shared" si="2"/>
        <v>4.15E-07</v>
      </c>
      <c r="J26" s="104" t="e">
        <f t="shared" si="3"/>
        <v>#VALUE!</v>
      </c>
      <c r="K26" s="106" t="e">
        <f t="shared" si="4"/>
        <v>#VALUE!</v>
      </c>
      <c r="L26" s="107"/>
      <c r="M26" s="105">
        <f t="shared" si="7"/>
        <v>9.333E-07</v>
      </c>
      <c r="N26" s="106" t="e">
        <f t="shared" si="5"/>
        <v>#VALUE!</v>
      </c>
      <c r="O26" s="108" t="e">
        <f t="shared" si="6"/>
        <v>#VALUE!</v>
      </c>
    </row>
    <row r="27" spans="1:15" ht="12.75">
      <c r="A27" s="103">
        <v>21</v>
      </c>
      <c r="B27" s="96">
        <f>'Ijklijn CO2'!C40</f>
        <v>0</v>
      </c>
      <c r="C27" s="97" t="e">
        <f>'Ijklijn CO2'!D40</f>
        <v>#VALUE!</v>
      </c>
      <c r="D27" s="122"/>
      <c r="E27" s="49" t="e">
        <f t="shared" si="8"/>
        <v>#VALUE!</v>
      </c>
      <c r="F27" s="64"/>
      <c r="G27" s="59"/>
      <c r="H27" s="106" t="e">
        <f t="shared" si="1"/>
        <v>#VALUE!</v>
      </c>
      <c r="I27" s="105">
        <f t="shared" si="2"/>
        <v>4.15E-07</v>
      </c>
      <c r="J27" s="104" t="e">
        <f t="shared" si="3"/>
        <v>#VALUE!</v>
      </c>
      <c r="K27" s="106" t="e">
        <f t="shared" si="4"/>
        <v>#VALUE!</v>
      </c>
      <c r="L27" s="107"/>
      <c r="M27" s="105">
        <f t="shared" si="7"/>
        <v>9.333E-07</v>
      </c>
      <c r="N27" s="106" t="e">
        <f t="shared" si="5"/>
        <v>#VALUE!</v>
      </c>
      <c r="O27" s="108" t="e">
        <f t="shared" si="6"/>
        <v>#VALUE!</v>
      </c>
    </row>
    <row r="28" spans="1:15" ht="12.75">
      <c r="A28" s="103">
        <v>22</v>
      </c>
      <c r="B28" s="96">
        <f>'Ijklijn CO2'!C41</f>
        <v>0</v>
      </c>
      <c r="C28" s="97" t="e">
        <f>'Ijklijn CO2'!D41</f>
        <v>#VALUE!</v>
      </c>
      <c r="D28" s="122"/>
      <c r="E28" s="49" t="e">
        <f t="shared" si="8"/>
        <v>#VALUE!</v>
      </c>
      <c r="F28" s="64"/>
      <c r="G28" s="59"/>
      <c r="H28" s="106" t="e">
        <f t="shared" si="1"/>
        <v>#VALUE!</v>
      </c>
      <c r="I28" s="105">
        <f t="shared" si="2"/>
        <v>4.15E-07</v>
      </c>
      <c r="J28" s="104" t="e">
        <f t="shared" si="3"/>
        <v>#VALUE!</v>
      </c>
      <c r="K28" s="106" t="e">
        <f t="shared" si="4"/>
        <v>#VALUE!</v>
      </c>
      <c r="L28" s="107"/>
      <c r="M28" s="105">
        <f t="shared" si="7"/>
        <v>9.333E-07</v>
      </c>
      <c r="N28" s="106" t="e">
        <f t="shared" si="5"/>
        <v>#VALUE!</v>
      </c>
      <c r="O28" s="108" t="e">
        <f t="shared" si="6"/>
        <v>#VALUE!</v>
      </c>
    </row>
    <row r="29" spans="1:15" ht="12.75">
      <c r="A29" s="103">
        <v>23</v>
      </c>
      <c r="B29" s="96">
        <f>'Ijklijn CO2'!C42</f>
        <v>0</v>
      </c>
      <c r="C29" s="97" t="e">
        <f>'Ijklijn CO2'!D42</f>
        <v>#VALUE!</v>
      </c>
      <c r="D29" s="122"/>
      <c r="E29" s="49" t="e">
        <f t="shared" si="8"/>
        <v>#VALUE!</v>
      </c>
      <c r="F29" s="64"/>
      <c r="G29" s="59"/>
      <c r="H29" s="106" t="e">
        <f t="shared" si="1"/>
        <v>#VALUE!</v>
      </c>
      <c r="I29" s="105">
        <f t="shared" si="2"/>
        <v>4.15E-07</v>
      </c>
      <c r="J29" s="104" t="e">
        <f t="shared" si="3"/>
        <v>#VALUE!</v>
      </c>
      <c r="K29" s="106" t="e">
        <f t="shared" si="4"/>
        <v>#VALUE!</v>
      </c>
      <c r="L29" s="107"/>
      <c r="M29" s="105">
        <f t="shared" si="7"/>
        <v>9.333E-07</v>
      </c>
      <c r="N29" s="106" t="e">
        <f t="shared" si="5"/>
        <v>#VALUE!</v>
      </c>
      <c r="O29" s="108" t="e">
        <f t="shared" si="6"/>
        <v>#VALUE!</v>
      </c>
    </row>
    <row r="30" spans="1:15" ht="12.75">
      <c r="A30" s="103">
        <f aca="true" t="shared" si="9" ref="A30:A35">A29+1</f>
        <v>24</v>
      </c>
      <c r="B30" s="96">
        <f>'Ijklijn CO2'!C43</f>
        <v>0</v>
      </c>
      <c r="C30" s="97" t="e">
        <f>'Ijklijn CO2'!D43</f>
        <v>#VALUE!</v>
      </c>
      <c r="D30" s="122"/>
      <c r="E30" s="49" t="e">
        <f t="shared" si="8"/>
        <v>#VALUE!</v>
      </c>
      <c r="F30" s="64"/>
      <c r="G30" s="59"/>
      <c r="H30" s="106" t="e">
        <f t="shared" si="1"/>
        <v>#VALUE!</v>
      </c>
      <c r="I30" s="105">
        <f t="shared" si="2"/>
        <v>4.15E-07</v>
      </c>
      <c r="J30" s="104" t="e">
        <f t="shared" si="3"/>
        <v>#VALUE!</v>
      </c>
      <c r="K30" s="106" t="e">
        <f t="shared" si="4"/>
        <v>#VALUE!</v>
      </c>
      <c r="L30" s="107"/>
      <c r="M30" s="105">
        <f t="shared" si="7"/>
        <v>9.333E-07</v>
      </c>
      <c r="N30" s="106" t="e">
        <f t="shared" si="5"/>
        <v>#VALUE!</v>
      </c>
      <c r="O30" s="108" t="e">
        <f t="shared" si="6"/>
        <v>#VALUE!</v>
      </c>
    </row>
    <row r="31" spans="1:15" ht="12.75">
      <c r="A31" s="103">
        <f t="shared" si="9"/>
        <v>25</v>
      </c>
      <c r="B31" s="96">
        <f>'Ijklijn CO2'!C44</f>
        <v>0</v>
      </c>
      <c r="C31" s="97" t="e">
        <f>'Ijklijn CO2'!D44</f>
        <v>#VALUE!</v>
      </c>
      <c r="D31" s="122"/>
      <c r="E31" s="49" t="e">
        <f aca="true" t="shared" si="10" ref="E31:E42">C31/D31</f>
        <v>#VALUE!</v>
      </c>
      <c r="F31" s="64"/>
      <c r="G31" s="59"/>
      <c r="H31" s="106" t="e">
        <f t="shared" si="1"/>
        <v>#VALUE!</v>
      </c>
      <c r="I31" s="105">
        <f t="shared" si="2"/>
        <v>4.15E-07</v>
      </c>
      <c r="J31" s="104" t="e">
        <f t="shared" si="3"/>
        <v>#VALUE!</v>
      </c>
      <c r="K31" s="106" t="e">
        <f t="shared" si="4"/>
        <v>#VALUE!</v>
      </c>
      <c r="L31" s="107"/>
      <c r="M31" s="105">
        <f t="shared" si="7"/>
        <v>9.333E-07</v>
      </c>
      <c r="N31" s="106" t="e">
        <f t="shared" si="5"/>
        <v>#VALUE!</v>
      </c>
      <c r="O31" s="108" t="e">
        <f t="shared" si="6"/>
        <v>#VALUE!</v>
      </c>
    </row>
    <row r="32" spans="1:15" ht="12.75">
      <c r="A32" s="103">
        <f t="shared" si="9"/>
        <v>26</v>
      </c>
      <c r="B32" s="96">
        <f>'Ijklijn CO2'!C45</f>
        <v>0</v>
      </c>
      <c r="C32" s="97" t="e">
        <f>'Ijklijn CO2'!D45</f>
        <v>#VALUE!</v>
      </c>
      <c r="D32" s="122"/>
      <c r="E32" s="49" t="e">
        <f t="shared" si="10"/>
        <v>#VALUE!</v>
      </c>
      <c r="F32" s="64"/>
      <c r="G32" s="59"/>
      <c r="H32" s="106" t="e">
        <f t="shared" si="1"/>
        <v>#VALUE!</v>
      </c>
      <c r="I32" s="105">
        <f t="shared" si="2"/>
        <v>4.15E-07</v>
      </c>
      <c r="J32" s="104" t="e">
        <f t="shared" si="3"/>
        <v>#VALUE!</v>
      </c>
      <c r="K32" s="106" t="e">
        <f t="shared" si="4"/>
        <v>#VALUE!</v>
      </c>
      <c r="L32" s="107"/>
      <c r="M32" s="105">
        <f t="shared" si="7"/>
        <v>9.333E-07</v>
      </c>
      <c r="N32" s="106" t="e">
        <f t="shared" si="5"/>
        <v>#VALUE!</v>
      </c>
      <c r="O32" s="108" t="e">
        <f t="shared" si="6"/>
        <v>#VALUE!</v>
      </c>
    </row>
    <row r="33" spans="1:15" ht="12.75">
      <c r="A33" s="103">
        <f t="shared" si="9"/>
        <v>27</v>
      </c>
      <c r="B33" s="96">
        <f>'Ijklijn CO2'!C46</f>
        <v>0</v>
      </c>
      <c r="C33" s="97" t="e">
        <f>'Ijklijn CO2'!D46</f>
        <v>#VALUE!</v>
      </c>
      <c r="D33" s="122"/>
      <c r="E33" s="49" t="e">
        <f t="shared" si="10"/>
        <v>#VALUE!</v>
      </c>
      <c r="F33" s="64"/>
      <c r="G33" s="59"/>
      <c r="H33" s="106" t="e">
        <f t="shared" si="1"/>
        <v>#VALUE!</v>
      </c>
      <c r="I33" s="105">
        <f t="shared" si="2"/>
        <v>4.15E-07</v>
      </c>
      <c r="J33" s="104" t="e">
        <f t="shared" si="3"/>
        <v>#VALUE!</v>
      </c>
      <c r="K33" s="106" t="e">
        <f t="shared" si="4"/>
        <v>#VALUE!</v>
      </c>
      <c r="L33" s="107"/>
      <c r="M33" s="105">
        <f t="shared" si="7"/>
        <v>9.333E-07</v>
      </c>
      <c r="N33" s="106" t="e">
        <f t="shared" si="5"/>
        <v>#VALUE!</v>
      </c>
      <c r="O33" s="108" t="e">
        <f t="shared" si="6"/>
        <v>#VALUE!</v>
      </c>
    </row>
    <row r="34" spans="1:15" ht="12.75">
      <c r="A34" s="103">
        <f t="shared" si="9"/>
        <v>28</v>
      </c>
      <c r="B34" s="96">
        <f>'Ijklijn CO2'!C47</f>
        <v>0</v>
      </c>
      <c r="C34" s="97" t="e">
        <f>'Ijklijn CO2'!D47</f>
        <v>#VALUE!</v>
      </c>
      <c r="D34" s="122"/>
      <c r="E34" s="49" t="e">
        <f t="shared" si="10"/>
        <v>#VALUE!</v>
      </c>
      <c r="F34" s="64"/>
      <c r="G34" s="59"/>
      <c r="H34" s="106" t="e">
        <f t="shared" si="1"/>
        <v>#VALUE!</v>
      </c>
      <c r="I34" s="105">
        <f t="shared" si="2"/>
        <v>4.15E-07</v>
      </c>
      <c r="J34" s="104" t="e">
        <f t="shared" si="3"/>
        <v>#VALUE!</v>
      </c>
      <c r="K34" s="106" t="e">
        <f t="shared" si="4"/>
        <v>#VALUE!</v>
      </c>
      <c r="L34" s="107"/>
      <c r="M34" s="105">
        <f t="shared" si="7"/>
        <v>9.333E-07</v>
      </c>
      <c r="N34" s="106" t="e">
        <f t="shared" si="5"/>
        <v>#VALUE!</v>
      </c>
      <c r="O34" s="108" t="e">
        <f t="shared" si="6"/>
        <v>#VALUE!</v>
      </c>
    </row>
    <row r="35" spans="1:15" s="110" customFormat="1" ht="12.75">
      <c r="A35" s="103">
        <f t="shared" si="9"/>
        <v>29</v>
      </c>
      <c r="B35" s="96">
        <f>'Ijklijn CO2'!C48</f>
        <v>0</v>
      </c>
      <c r="C35" s="97" t="e">
        <f>'Ijklijn CO2'!D48</f>
        <v>#VALUE!</v>
      </c>
      <c r="D35" s="122"/>
      <c r="E35" s="49" t="e">
        <f t="shared" si="10"/>
        <v>#VALUE!</v>
      </c>
      <c r="F35" s="109"/>
      <c r="G35" s="59"/>
      <c r="H35" s="106" t="e">
        <f t="shared" si="1"/>
        <v>#VALUE!</v>
      </c>
      <c r="I35" s="105">
        <f t="shared" si="2"/>
        <v>4.15E-07</v>
      </c>
      <c r="J35" s="104" t="e">
        <f t="shared" si="3"/>
        <v>#VALUE!</v>
      </c>
      <c r="K35" s="106" t="e">
        <f t="shared" si="4"/>
        <v>#VALUE!</v>
      </c>
      <c r="L35" s="107"/>
      <c r="M35" s="105">
        <f t="shared" si="7"/>
        <v>9.333E-07</v>
      </c>
      <c r="N35" s="106" t="e">
        <f t="shared" si="5"/>
        <v>#VALUE!</v>
      </c>
      <c r="O35" s="108" t="e">
        <f t="shared" si="6"/>
        <v>#VALUE!</v>
      </c>
    </row>
    <row r="36" spans="1:15" ht="12.75">
      <c r="A36" s="103">
        <v>30</v>
      </c>
      <c r="B36" s="96">
        <f>'Ijklijn CO2'!C49</f>
        <v>0</v>
      </c>
      <c r="C36" s="97" t="e">
        <f>'Ijklijn CO2'!D49</f>
        <v>#VALUE!</v>
      </c>
      <c r="D36" s="122"/>
      <c r="E36" s="49" t="e">
        <f t="shared" si="10"/>
        <v>#VALUE!</v>
      </c>
      <c r="F36" s="64"/>
      <c r="G36" s="59"/>
      <c r="H36" s="106" t="e">
        <f t="shared" si="1"/>
        <v>#VALUE!</v>
      </c>
      <c r="I36" s="105">
        <f t="shared" si="2"/>
        <v>4.15E-07</v>
      </c>
      <c r="J36" s="104" t="e">
        <f t="shared" si="3"/>
        <v>#VALUE!</v>
      </c>
      <c r="K36" s="106" t="e">
        <f t="shared" si="4"/>
        <v>#VALUE!</v>
      </c>
      <c r="L36" s="107"/>
      <c r="M36" s="105">
        <f t="shared" si="7"/>
        <v>9.333E-07</v>
      </c>
      <c r="N36" s="106" t="e">
        <f t="shared" si="5"/>
        <v>#VALUE!</v>
      </c>
      <c r="O36" s="108" t="e">
        <f t="shared" si="6"/>
        <v>#VALUE!</v>
      </c>
    </row>
    <row r="37" spans="1:15" ht="12.75">
      <c r="A37" s="103">
        <v>31</v>
      </c>
      <c r="B37" s="96">
        <f>'Ijklijn CO2'!C50</f>
        <v>0</v>
      </c>
      <c r="C37" s="97" t="e">
        <f>'Ijklijn CO2'!D50</f>
        <v>#VALUE!</v>
      </c>
      <c r="D37" s="122"/>
      <c r="E37" s="49" t="e">
        <f t="shared" si="10"/>
        <v>#VALUE!</v>
      </c>
      <c r="F37" s="64"/>
      <c r="G37" s="59"/>
      <c r="H37" s="106" t="e">
        <f t="shared" si="1"/>
        <v>#VALUE!</v>
      </c>
      <c r="I37" s="105">
        <f t="shared" si="2"/>
        <v>4.15E-07</v>
      </c>
      <c r="J37" s="104" t="e">
        <f t="shared" si="3"/>
        <v>#VALUE!</v>
      </c>
      <c r="K37" s="106" t="e">
        <f t="shared" si="4"/>
        <v>#VALUE!</v>
      </c>
      <c r="L37" s="107"/>
      <c r="M37" s="105">
        <f t="shared" si="7"/>
        <v>9.333E-07</v>
      </c>
      <c r="N37" s="106" t="e">
        <f t="shared" si="5"/>
        <v>#VALUE!</v>
      </c>
      <c r="O37" s="108" t="e">
        <f t="shared" si="6"/>
        <v>#VALUE!</v>
      </c>
    </row>
    <row r="38" spans="1:15" ht="12.75">
      <c r="A38" s="103">
        <v>32</v>
      </c>
      <c r="B38" s="96">
        <f>'Ijklijn CO2'!C51</f>
        <v>0</v>
      </c>
      <c r="C38" s="97" t="e">
        <f>'Ijklijn CO2'!D51</f>
        <v>#VALUE!</v>
      </c>
      <c r="D38" s="122"/>
      <c r="E38" s="49" t="e">
        <f t="shared" si="10"/>
        <v>#VALUE!</v>
      </c>
      <c r="F38" s="64"/>
      <c r="G38" s="59"/>
      <c r="H38" s="106" t="e">
        <f t="shared" si="1"/>
        <v>#VALUE!</v>
      </c>
      <c r="I38" s="105">
        <f t="shared" si="2"/>
        <v>4.15E-07</v>
      </c>
      <c r="J38" s="104" t="e">
        <f t="shared" si="3"/>
        <v>#VALUE!</v>
      </c>
      <c r="K38" s="106" t="e">
        <f t="shared" si="4"/>
        <v>#VALUE!</v>
      </c>
      <c r="L38" s="107"/>
      <c r="M38" s="105">
        <f t="shared" si="7"/>
        <v>9.333E-07</v>
      </c>
      <c r="N38" s="106" t="e">
        <f t="shared" si="5"/>
        <v>#VALUE!</v>
      </c>
      <c r="O38" s="108" t="e">
        <f t="shared" si="6"/>
        <v>#VALUE!</v>
      </c>
    </row>
    <row r="39" spans="1:15" ht="12.75">
      <c r="A39" s="103">
        <v>33</v>
      </c>
      <c r="B39" s="96">
        <f>'Ijklijn CO2'!C52</f>
        <v>0</v>
      </c>
      <c r="C39" s="97" t="e">
        <f>'Ijklijn CO2'!D52</f>
        <v>#VALUE!</v>
      </c>
      <c r="D39" s="122"/>
      <c r="E39" s="49" t="e">
        <f t="shared" si="10"/>
        <v>#VALUE!</v>
      </c>
      <c r="F39" s="64"/>
      <c r="G39" s="59"/>
      <c r="H39" s="106" t="e">
        <f t="shared" si="1"/>
        <v>#VALUE!</v>
      </c>
      <c r="I39" s="105">
        <f t="shared" si="2"/>
        <v>4.15E-07</v>
      </c>
      <c r="J39" s="104" t="e">
        <f t="shared" si="3"/>
        <v>#VALUE!</v>
      </c>
      <c r="K39" s="106" t="e">
        <f t="shared" si="4"/>
        <v>#VALUE!</v>
      </c>
      <c r="L39" s="107"/>
      <c r="M39" s="105">
        <f t="shared" si="7"/>
        <v>9.333E-07</v>
      </c>
      <c r="N39" s="106" t="e">
        <f t="shared" si="5"/>
        <v>#VALUE!</v>
      </c>
      <c r="O39" s="108" t="e">
        <f t="shared" si="6"/>
        <v>#VALUE!</v>
      </c>
    </row>
    <row r="40" spans="1:15" ht="12.75">
      <c r="A40" s="103">
        <v>34</v>
      </c>
      <c r="B40" s="96">
        <f>'Ijklijn CO2'!C53</f>
        <v>0</v>
      </c>
      <c r="C40" s="97" t="e">
        <f>'Ijklijn CO2'!D53</f>
        <v>#VALUE!</v>
      </c>
      <c r="D40" s="122"/>
      <c r="E40" s="49" t="e">
        <f t="shared" si="10"/>
        <v>#VALUE!</v>
      </c>
      <c r="F40" s="64"/>
      <c r="G40" s="59"/>
      <c r="H40" s="106" t="e">
        <f t="shared" si="1"/>
        <v>#VALUE!</v>
      </c>
      <c r="I40" s="105">
        <f t="shared" si="2"/>
        <v>4.15E-07</v>
      </c>
      <c r="J40" s="104" t="e">
        <f t="shared" si="3"/>
        <v>#VALUE!</v>
      </c>
      <c r="K40" s="106" t="e">
        <f t="shared" si="4"/>
        <v>#VALUE!</v>
      </c>
      <c r="L40" s="107"/>
      <c r="M40" s="105">
        <f t="shared" si="7"/>
        <v>9.333E-07</v>
      </c>
      <c r="N40" s="106" t="e">
        <f t="shared" si="5"/>
        <v>#VALUE!</v>
      </c>
      <c r="O40" s="108" t="e">
        <f t="shared" si="6"/>
        <v>#VALUE!</v>
      </c>
    </row>
    <row r="41" spans="1:15" ht="12.75">
      <c r="A41" s="103">
        <v>35</v>
      </c>
      <c r="B41" s="96">
        <f>'Ijklijn CO2'!C54</f>
        <v>0</v>
      </c>
      <c r="C41" s="97" t="e">
        <f>'Ijklijn CO2'!D54</f>
        <v>#VALUE!</v>
      </c>
      <c r="D41" s="122"/>
      <c r="E41" s="49" t="e">
        <f t="shared" si="10"/>
        <v>#VALUE!</v>
      </c>
      <c r="F41" s="64"/>
      <c r="G41" s="59"/>
      <c r="H41" s="106" t="e">
        <f t="shared" si="1"/>
        <v>#VALUE!</v>
      </c>
      <c r="I41" s="105">
        <f t="shared" si="2"/>
        <v>4.15E-07</v>
      </c>
      <c r="J41" s="104" t="e">
        <f t="shared" si="3"/>
        <v>#VALUE!</v>
      </c>
      <c r="K41" s="106" t="e">
        <f t="shared" si="4"/>
        <v>#VALUE!</v>
      </c>
      <c r="L41" s="107"/>
      <c r="M41" s="105">
        <f t="shared" si="7"/>
        <v>9.333E-07</v>
      </c>
      <c r="N41" s="106" t="e">
        <f t="shared" si="5"/>
        <v>#VALUE!</v>
      </c>
      <c r="O41" s="108" t="e">
        <f t="shared" si="6"/>
        <v>#VALUE!</v>
      </c>
    </row>
    <row r="42" spans="1:15" ht="12.75">
      <c r="A42" s="103">
        <v>36</v>
      </c>
      <c r="B42" s="96">
        <f>'Ijklijn CO2'!C55</f>
        <v>0</v>
      </c>
      <c r="C42" s="97" t="e">
        <f>'Ijklijn CO2'!D55</f>
        <v>#VALUE!</v>
      </c>
      <c r="D42" s="122"/>
      <c r="E42" s="49" t="e">
        <f t="shared" si="10"/>
        <v>#VALUE!</v>
      </c>
      <c r="F42" s="64"/>
      <c r="G42" s="59"/>
      <c r="H42" s="106" t="e">
        <f t="shared" si="1"/>
        <v>#VALUE!</v>
      </c>
      <c r="I42" s="105">
        <f t="shared" si="2"/>
        <v>4.15E-07</v>
      </c>
      <c r="J42" s="104" t="e">
        <f t="shared" si="3"/>
        <v>#VALUE!</v>
      </c>
      <c r="K42" s="106" t="e">
        <f t="shared" si="4"/>
        <v>#VALUE!</v>
      </c>
      <c r="L42" s="107"/>
      <c r="M42" s="105">
        <f t="shared" si="7"/>
        <v>9.333E-07</v>
      </c>
      <c r="N42" s="106" t="e">
        <f t="shared" si="5"/>
        <v>#VALUE!</v>
      </c>
      <c r="O42" s="108" t="e">
        <f t="shared" si="6"/>
        <v>#VALUE!</v>
      </c>
    </row>
    <row r="43" spans="1:15" ht="12.75">
      <c r="A43" s="103">
        <v>37</v>
      </c>
      <c r="B43" s="96">
        <f>'Ijklijn CO2'!C56</f>
        <v>0</v>
      </c>
      <c r="C43" s="97" t="e">
        <f>'Ijklijn CO2'!D56</f>
        <v>#VALUE!</v>
      </c>
      <c r="D43" s="122"/>
      <c r="E43" s="49" t="e">
        <f>C43/D43</f>
        <v>#VALUE!</v>
      </c>
      <c r="F43" s="64"/>
      <c r="G43" s="59"/>
      <c r="H43" s="106" t="e">
        <f aca="true" t="shared" si="11" ref="H43:H54">E43</f>
        <v>#VALUE!</v>
      </c>
      <c r="I43" s="105">
        <f aca="true" t="shared" si="12" ref="I43:I54">(0.000000415/10^-G43)</f>
        <v>4.15E-07</v>
      </c>
      <c r="J43" s="104" t="e">
        <f aca="true" t="shared" si="13" ref="J43:J54">H43-K43</f>
        <v>#VALUE!</v>
      </c>
      <c r="K43" s="106" t="e">
        <f aca="true" t="shared" si="14" ref="K43:K54">H43*I43/(I43+1)</f>
        <v>#VALUE!</v>
      </c>
      <c r="L43" s="107"/>
      <c r="M43" s="105">
        <f aca="true" t="shared" si="15" ref="M43:M54">(0.0000009333/10^-G43)</f>
        <v>9.333E-07</v>
      </c>
      <c r="N43" s="106" t="e">
        <f aca="true" t="shared" si="16" ref="N43:N54">H43-O43</f>
        <v>#VALUE!</v>
      </c>
      <c r="O43" s="108" t="e">
        <f aca="true" t="shared" si="17" ref="O43:O54">H43*M43/(M43+1)</f>
        <v>#VALUE!</v>
      </c>
    </row>
    <row r="44" spans="1:15" ht="12.75">
      <c r="A44" s="103">
        <v>38</v>
      </c>
      <c r="B44" s="96">
        <f>'Ijklijn CO2'!C57</f>
        <v>0</v>
      </c>
      <c r="C44" s="97" t="e">
        <f>'Ijklijn CO2'!D57</f>
        <v>#VALUE!</v>
      </c>
      <c r="D44" s="122"/>
      <c r="E44" s="49" t="e">
        <f aca="true" t="shared" si="18" ref="E44:E54">C44/D44</f>
        <v>#VALUE!</v>
      </c>
      <c r="F44" s="64"/>
      <c r="G44" s="59"/>
      <c r="H44" s="106" t="e">
        <f t="shared" si="11"/>
        <v>#VALUE!</v>
      </c>
      <c r="I44" s="105">
        <f t="shared" si="12"/>
        <v>4.15E-07</v>
      </c>
      <c r="J44" s="104" t="e">
        <f t="shared" si="13"/>
        <v>#VALUE!</v>
      </c>
      <c r="K44" s="106" t="e">
        <f t="shared" si="14"/>
        <v>#VALUE!</v>
      </c>
      <c r="L44" s="107"/>
      <c r="M44" s="105">
        <f t="shared" si="15"/>
        <v>9.333E-07</v>
      </c>
      <c r="N44" s="106" t="e">
        <f t="shared" si="16"/>
        <v>#VALUE!</v>
      </c>
      <c r="O44" s="108" t="e">
        <f t="shared" si="17"/>
        <v>#VALUE!</v>
      </c>
    </row>
    <row r="45" spans="1:15" ht="12.75">
      <c r="A45" s="103">
        <v>39</v>
      </c>
      <c r="B45" s="96">
        <f>'Ijklijn CO2'!C58</f>
        <v>0</v>
      </c>
      <c r="C45" s="97" t="e">
        <f>'Ijklijn CO2'!D58</f>
        <v>#VALUE!</v>
      </c>
      <c r="D45" s="122"/>
      <c r="E45" s="49" t="e">
        <f t="shared" si="18"/>
        <v>#VALUE!</v>
      </c>
      <c r="F45" s="64"/>
      <c r="G45" s="59"/>
      <c r="H45" s="106" t="e">
        <f t="shared" si="11"/>
        <v>#VALUE!</v>
      </c>
      <c r="I45" s="105">
        <f t="shared" si="12"/>
        <v>4.15E-07</v>
      </c>
      <c r="J45" s="104" t="e">
        <f t="shared" si="13"/>
        <v>#VALUE!</v>
      </c>
      <c r="K45" s="106" t="e">
        <f t="shared" si="14"/>
        <v>#VALUE!</v>
      </c>
      <c r="L45" s="107"/>
      <c r="M45" s="105">
        <f t="shared" si="15"/>
        <v>9.333E-07</v>
      </c>
      <c r="N45" s="106" t="e">
        <f t="shared" si="16"/>
        <v>#VALUE!</v>
      </c>
      <c r="O45" s="108" t="e">
        <f t="shared" si="17"/>
        <v>#VALUE!</v>
      </c>
    </row>
    <row r="46" spans="1:15" ht="12.75">
      <c r="A46" s="103">
        <v>40</v>
      </c>
      <c r="B46" s="96">
        <f>'Ijklijn CO2'!C59</f>
        <v>0</v>
      </c>
      <c r="C46" s="97" t="e">
        <f>'Ijklijn CO2'!D59</f>
        <v>#VALUE!</v>
      </c>
      <c r="D46" s="122"/>
      <c r="E46" s="49" t="e">
        <f t="shared" si="18"/>
        <v>#VALUE!</v>
      </c>
      <c r="F46" s="64"/>
      <c r="G46" s="59"/>
      <c r="H46" s="106" t="e">
        <f t="shared" si="11"/>
        <v>#VALUE!</v>
      </c>
      <c r="I46" s="105">
        <f t="shared" si="12"/>
        <v>4.15E-07</v>
      </c>
      <c r="J46" s="104" t="e">
        <f t="shared" si="13"/>
        <v>#VALUE!</v>
      </c>
      <c r="K46" s="106" t="e">
        <f t="shared" si="14"/>
        <v>#VALUE!</v>
      </c>
      <c r="L46" s="107"/>
      <c r="M46" s="105">
        <f t="shared" si="15"/>
        <v>9.333E-07</v>
      </c>
      <c r="N46" s="106" t="e">
        <f t="shared" si="16"/>
        <v>#VALUE!</v>
      </c>
      <c r="O46" s="108" t="e">
        <f t="shared" si="17"/>
        <v>#VALUE!</v>
      </c>
    </row>
    <row r="47" spans="1:15" ht="12.75">
      <c r="A47" s="103">
        <v>41</v>
      </c>
      <c r="B47" s="96">
        <f>'Ijklijn CO2'!C60</f>
        <v>0</v>
      </c>
      <c r="C47" s="97" t="e">
        <f>'Ijklijn CO2'!D60</f>
        <v>#VALUE!</v>
      </c>
      <c r="D47" s="122"/>
      <c r="E47" s="49" t="e">
        <f t="shared" si="18"/>
        <v>#VALUE!</v>
      </c>
      <c r="F47" s="64"/>
      <c r="G47" s="59"/>
      <c r="H47" s="106" t="e">
        <f t="shared" si="11"/>
        <v>#VALUE!</v>
      </c>
      <c r="I47" s="105">
        <f t="shared" si="12"/>
        <v>4.15E-07</v>
      </c>
      <c r="J47" s="104" t="e">
        <f t="shared" si="13"/>
        <v>#VALUE!</v>
      </c>
      <c r="K47" s="106" t="e">
        <f t="shared" si="14"/>
        <v>#VALUE!</v>
      </c>
      <c r="L47" s="107"/>
      <c r="M47" s="105">
        <f t="shared" si="15"/>
        <v>9.333E-07</v>
      </c>
      <c r="N47" s="106" t="e">
        <f t="shared" si="16"/>
        <v>#VALUE!</v>
      </c>
      <c r="O47" s="108" t="e">
        <f t="shared" si="17"/>
        <v>#VALUE!</v>
      </c>
    </row>
    <row r="48" spans="1:15" ht="12.75">
      <c r="A48" s="103">
        <v>42</v>
      </c>
      <c r="B48" s="96">
        <f>'Ijklijn CO2'!C61</f>
        <v>0</v>
      </c>
      <c r="C48" s="97" t="e">
        <f>'Ijklijn CO2'!D61</f>
        <v>#VALUE!</v>
      </c>
      <c r="D48" s="122"/>
      <c r="E48" s="49" t="e">
        <f t="shared" si="18"/>
        <v>#VALUE!</v>
      </c>
      <c r="F48" s="64"/>
      <c r="G48" s="59"/>
      <c r="H48" s="106" t="e">
        <f t="shared" si="11"/>
        <v>#VALUE!</v>
      </c>
      <c r="I48" s="105">
        <f t="shared" si="12"/>
        <v>4.15E-07</v>
      </c>
      <c r="J48" s="104" t="e">
        <f t="shared" si="13"/>
        <v>#VALUE!</v>
      </c>
      <c r="K48" s="106" t="e">
        <f t="shared" si="14"/>
        <v>#VALUE!</v>
      </c>
      <c r="L48" s="107"/>
      <c r="M48" s="105">
        <f t="shared" si="15"/>
        <v>9.333E-07</v>
      </c>
      <c r="N48" s="106" t="e">
        <f t="shared" si="16"/>
        <v>#VALUE!</v>
      </c>
      <c r="O48" s="108" t="e">
        <f t="shared" si="17"/>
        <v>#VALUE!</v>
      </c>
    </row>
    <row r="49" spans="1:15" ht="12.75">
      <c r="A49" s="103">
        <v>43</v>
      </c>
      <c r="B49" s="96">
        <f>'Ijklijn CO2'!C62</f>
        <v>0</v>
      </c>
      <c r="C49" s="97" t="e">
        <f>'Ijklijn CO2'!D62</f>
        <v>#VALUE!</v>
      </c>
      <c r="D49" s="122"/>
      <c r="E49" s="49" t="e">
        <f t="shared" si="18"/>
        <v>#VALUE!</v>
      </c>
      <c r="F49" s="64"/>
      <c r="G49" s="59"/>
      <c r="H49" s="106" t="e">
        <f t="shared" si="11"/>
        <v>#VALUE!</v>
      </c>
      <c r="I49" s="105">
        <f t="shared" si="12"/>
        <v>4.15E-07</v>
      </c>
      <c r="J49" s="104" t="e">
        <f t="shared" si="13"/>
        <v>#VALUE!</v>
      </c>
      <c r="K49" s="106" t="e">
        <f t="shared" si="14"/>
        <v>#VALUE!</v>
      </c>
      <c r="L49" s="107"/>
      <c r="M49" s="105">
        <f t="shared" si="15"/>
        <v>9.333E-07</v>
      </c>
      <c r="N49" s="106" t="e">
        <f t="shared" si="16"/>
        <v>#VALUE!</v>
      </c>
      <c r="O49" s="108" t="e">
        <f t="shared" si="17"/>
        <v>#VALUE!</v>
      </c>
    </row>
    <row r="50" spans="1:15" ht="12.75">
      <c r="A50" s="103">
        <v>44</v>
      </c>
      <c r="B50" s="96">
        <f>'Ijklijn CO2'!C63</f>
        <v>0</v>
      </c>
      <c r="C50" s="97" t="e">
        <f>'Ijklijn CO2'!D63</f>
        <v>#VALUE!</v>
      </c>
      <c r="D50" s="122"/>
      <c r="E50" s="49" t="e">
        <f t="shared" si="18"/>
        <v>#VALUE!</v>
      </c>
      <c r="F50" s="64"/>
      <c r="G50" s="59"/>
      <c r="H50" s="106" t="e">
        <f t="shared" si="11"/>
        <v>#VALUE!</v>
      </c>
      <c r="I50" s="105">
        <f t="shared" si="12"/>
        <v>4.15E-07</v>
      </c>
      <c r="J50" s="104" t="e">
        <f t="shared" si="13"/>
        <v>#VALUE!</v>
      </c>
      <c r="K50" s="106" t="e">
        <f t="shared" si="14"/>
        <v>#VALUE!</v>
      </c>
      <c r="L50" s="107"/>
      <c r="M50" s="105">
        <f t="shared" si="15"/>
        <v>9.333E-07</v>
      </c>
      <c r="N50" s="106" t="e">
        <f t="shared" si="16"/>
        <v>#VALUE!</v>
      </c>
      <c r="O50" s="108" t="e">
        <f t="shared" si="17"/>
        <v>#VALUE!</v>
      </c>
    </row>
    <row r="51" spans="1:15" ht="12.75">
      <c r="A51" s="103">
        <v>45</v>
      </c>
      <c r="B51" s="96">
        <f>'Ijklijn CO2'!C64</f>
        <v>0</v>
      </c>
      <c r="C51" s="97" t="e">
        <f>'Ijklijn CO2'!D64</f>
        <v>#VALUE!</v>
      </c>
      <c r="D51" s="122"/>
      <c r="E51" s="49" t="e">
        <f t="shared" si="18"/>
        <v>#VALUE!</v>
      </c>
      <c r="F51" s="64"/>
      <c r="G51" s="59"/>
      <c r="H51" s="106" t="e">
        <f t="shared" si="11"/>
        <v>#VALUE!</v>
      </c>
      <c r="I51" s="105">
        <f t="shared" si="12"/>
        <v>4.15E-07</v>
      </c>
      <c r="J51" s="104" t="e">
        <f t="shared" si="13"/>
        <v>#VALUE!</v>
      </c>
      <c r="K51" s="106" t="e">
        <f t="shared" si="14"/>
        <v>#VALUE!</v>
      </c>
      <c r="L51" s="107"/>
      <c r="M51" s="105">
        <f t="shared" si="15"/>
        <v>9.333E-07</v>
      </c>
      <c r="N51" s="106" t="e">
        <f t="shared" si="16"/>
        <v>#VALUE!</v>
      </c>
      <c r="O51" s="108" t="e">
        <f t="shared" si="17"/>
        <v>#VALUE!</v>
      </c>
    </row>
    <row r="52" spans="1:15" ht="12.75">
      <c r="A52" s="103">
        <v>46</v>
      </c>
      <c r="B52" s="96">
        <f>'Ijklijn CO2'!C65</f>
        <v>0</v>
      </c>
      <c r="C52" s="97" t="e">
        <f>'Ijklijn CO2'!D65</f>
        <v>#VALUE!</v>
      </c>
      <c r="D52" s="122"/>
      <c r="E52" s="49" t="e">
        <f t="shared" si="18"/>
        <v>#VALUE!</v>
      </c>
      <c r="F52" s="64"/>
      <c r="G52" s="59"/>
      <c r="H52" s="106" t="e">
        <f t="shared" si="11"/>
        <v>#VALUE!</v>
      </c>
      <c r="I52" s="105">
        <f t="shared" si="12"/>
        <v>4.15E-07</v>
      </c>
      <c r="J52" s="104" t="e">
        <f t="shared" si="13"/>
        <v>#VALUE!</v>
      </c>
      <c r="K52" s="106" t="e">
        <f t="shared" si="14"/>
        <v>#VALUE!</v>
      </c>
      <c r="L52" s="107"/>
      <c r="M52" s="105">
        <f t="shared" si="15"/>
        <v>9.333E-07</v>
      </c>
      <c r="N52" s="106" t="e">
        <f t="shared" si="16"/>
        <v>#VALUE!</v>
      </c>
      <c r="O52" s="108" t="e">
        <f t="shared" si="17"/>
        <v>#VALUE!</v>
      </c>
    </row>
    <row r="53" spans="1:15" ht="12.75">
      <c r="A53" s="103">
        <v>47</v>
      </c>
      <c r="B53" s="96">
        <f>'Ijklijn CO2'!C66</f>
        <v>0</v>
      </c>
      <c r="C53" s="97" t="e">
        <f>'Ijklijn CO2'!D66</f>
        <v>#VALUE!</v>
      </c>
      <c r="D53" s="122"/>
      <c r="E53" s="49" t="e">
        <f t="shared" si="18"/>
        <v>#VALUE!</v>
      </c>
      <c r="F53" s="64"/>
      <c r="G53" s="59"/>
      <c r="H53" s="106" t="e">
        <f t="shared" si="11"/>
        <v>#VALUE!</v>
      </c>
      <c r="I53" s="105">
        <f t="shared" si="12"/>
        <v>4.15E-07</v>
      </c>
      <c r="J53" s="104" t="e">
        <f t="shared" si="13"/>
        <v>#VALUE!</v>
      </c>
      <c r="K53" s="106" t="e">
        <f t="shared" si="14"/>
        <v>#VALUE!</v>
      </c>
      <c r="L53" s="107"/>
      <c r="M53" s="105">
        <f t="shared" si="15"/>
        <v>9.333E-07</v>
      </c>
      <c r="N53" s="106" t="e">
        <f t="shared" si="16"/>
        <v>#VALUE!</v>
      </c>
      <c r="O53" s="108" t="e">
        <f t="shared" si="17"/>
        <v>#VALUE!</v>
      </c>
    </row>
    <row r="54" spans="1:15" ht="12.75">
      <c r="A54" s="111">
        <v>48</v>
      </c>
      <c r="B54" s="112">
        <f>'Ijklijn CO2'!C67</f>
        <v>0</v>
      </c>
      <c r="C54" s="113" t="e">
        <f>'Ijklijn CO2'!D67</f>
        <v>#VALUE!</v>
      </c>
      <c r="D54" s="123"/>
      <c r="E54" s="50" t="e">
        <f t="shared" si="18"/>
        <v>#VALUE!</v>
      </c>
      <c r="F54" s="64"/>
      <c r="G54" s="60"/>
      <c r="H54" s="114" t="e">
        <f t="shared" si="11"/>
        <v>#VALUE!</v>
      </c>
      <c r="I54" s="115">
        <f t="shared" si="12"/>
        <v>4.15E-07</v>
      </c>
      <c r="J54" s="116" t="e">
        <f t="shared" si="13"/>
        <v>#VALUE!</v>
      </c>
      <c r="K54" s="114" t="e">
        <f t="shared" si="14"/>
        <v>#VALUE!</v>
      </c>
      <c r="L54" s="117"/>
      <c r="M54" s="115">
        <f t="shared" si="15"/>
        <v>9.333E-07</v>
      </c>
      <c r="N54" s="114" t="e">
        <f t="shared" si="16"/>
        <v>#VALUE!</v>
      </c>
      <c r="O54" s="118" t="e">
        <f t="shared" si="17"/>
        <v>#VALUE!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2005-12-07T08:43:40Z</dcterms:created>
  <dcterms:modified xsi:type="dcterms:W3CDTF">2006-10-06T11:07:33Z</dcterms:modified>
  <cp:category/>
  <cp:version/>
  <cp:contentType/>
  <cp:contentStatus/>
</cp:coreProperties>
</file>